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ive D\5. Research Center 2566 (เกณฑ์ใหม่)\ตารางประเมินผลการดำเนินงาน\"/>
    </mc:Choice>
  </mc:AlternateContent>
  <bookViews>
    <workbookView xWindow="0" yWindow="0" windowWidth="14370" windowHeight="12150"/>
  </bookViews>
  <sheets>
    <sheet name="คะแนน Baseline" sheetId="39" r:id="rId1"/>
    <sheet name="ศูนย์วิจัย 500,000" sheetId="42" r:id="rId2"/>
    <sheet name="ศูนย์วิจัย 1,000,000" sheetId="45" r:id="rId3"/>
    <sheet name="ตัวอย่างการใส่ข้อมูลผลงาน" sheetId="4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45" l="1"/>
  <c r="K68" i="45"/>
  <c r="K67" i="45"/>
  <c r="K66" i="45"/>
  <c r="K64" i="45"/>
  <c r="K63" i="45"/>
  <c r="K62" i="45"/>
  <c r="K61" i="45"/>
  <c r="K60" i="45"/>
  <c r="K59" i="45"/>
  <c r="K58" i="45"/>
  <c r="K57" i="45"/>
  <c r="K55" i="45"/>
  <c r="K54" i="45"/>
  <c r="K53" i="45"/>
  <c r="K52" i="45"/>
  <c r="K50" i="45"/>
  <c r="K49" i="45"/>
  <c r="K48" i="45"/>
  <c r="K47" i="45"/>
  <c r="K45" i="45"/>
  <c r="K44" i="45"/>
  <c r="K43" i="45"/>
  <c r="K42" i="45"/>
  <c r="K69" i="45" s="1"/>
  <c r="K70" i="45" s="1"/>
  <c r="K73" i="45" s="1"/>
  <c r="E72" i="45"/>
  <c r="E68" i="45"/>
  <c r="E67" i="45"/>
  <c r="E66" i="45"/>
  <c r="E64" i="45"/>
  <c r="E63" i="45"/>
  <c r="E62" i="45"/>
  <c r="E61" i="45"/>
  <c r="E60" i="45"/>
  <c r="E59" i="45"/>
  <c r="E58" i="45"/>
  <c r="E57" i="45"/>
  <c r="E55" i="45"/>
  <c r="E54" i="45"/>
  <c r="E53" i="45"/>
  <c r="E52" i="45"/>
  <c r="E50" i="45"/>
  <c r="E49" i="45"/>
  <c r="E48" i="45"/>
  <c r="E47" i="45"/>
  <c r="E45" i="45"/>
  <c r="E44" i="45"/>
  <c r="E43" i="45"/>
  <c r="E42" i="45"/>
  <c r="K34" i="45"/>
  <c r="E34" i="45"/>
  <c r="K36" i="45"/>
  <c r="K32" i="45"/>
  <c r="E32" i="45"/>
  <c r="K31" i="45"/>
  <c r="E31" i="45"/>
  <c r="K30" i="45"/>
  <c r="E30" i="45"/>
  <c r="K28" i="45"/>
  <c r="E28" i="45"/>
  <c r="K27" i="45"/>
  <c r="E27" i="45"/>
  <c r="K26" i="45"/>
  <c r="E26" i="45"/>
  <c r="K25" i="45"/>
  <c r="E25" i="45"/>
  <c r="K24" i="45"/>
  <c r="E24" i="45"/>
  <c r="K23" i="45"/>
  <c r="E23" i="45"/>
  <c r="K22" i="45"/>
  <c r="E22" i="45"/>
  <c r="K21" i="45"/>
  <c r="E21" i="45"/>
  <c r="K19" i="45"/>
  <c r="E19" i="45"/>
  <c r="K18" i="45"/>
  <c r="E18" i="45"/>
  <c r="K17" i="45"/>
  <c r="E17" i="45"/>
  <c r="K16" i="45"/>
  <c r="E16" i="45"/>
  <c r="K14" i="45"/>
  <c r="E14" i="45"/>
  <c r="K13" i="45"/>
  <c r="E13" i="45"/>
  <c r="K12" i="45"/>
  <c r="E12" i="45"/>
  <c r="K11" i="45"/>
  <c r="E11" i="45"/>
  <c r="K9" i="45"/>
  <c r="E9" i="45"/>
  <c r="K8" i="45"/>
  <c r="E8" i="45"/>
  <c r="K7" i="45"/>
  <c r="E7" i="45"/>
  <c r="K6" i="45"/>
  <c r="K33" i="45" s="1"/>
  <c r="K37" i="45" s="1"/>
  <c r="E6" i="45"/>
  <c r="E33" i="45" s="1"/>
  <c r="K72" i="42"/>
  <c r="K68" i="42"/>
  <c r="K67" i="42"/>
  <c r="K66" i="42"/>
  <c r="K64" i="42"/>
  <c r="K63" i="42"/>
  <c r="K62" i="42"/>
  <c r="K61" i="42"/>
  <c r="K60" i="42"/>
  <c r="K59" i="42"/>
  <c r="K58" i="42"/>
  <c r="K57" i="42"/>
  <c r="K55" i="42"/>
  <c r="K54" i="42"/>
  <c r="K53" i="42"/>
  <c r="K52" i="42"/>
  <c r="K50" i="42"/>
  <c r="K49" i="42"/>
  <c r="K48" i="42"/>
  <c r="K47" i="42"/>
  <c r="K45" i="42"/>
  <c r="K44" i="42"/>
  <c r="K43" i="42"/>
  <c r="K42" i="42"/>
  <c r="E72" i="42"/>
  <c r="E68" i="42"/>
  <c r="E67" i="42"/>
  <c r="E66" i="42"/>
  <c r="E64" i="42"/>
  <c r="E63" i="42"/>
  <c r="E62" i="42"/>
  <c r="E61" i="42"/>
  <c r="E60" i="42"/>
  <c r="E59" i="42"/>
  <c r="E58" i="42"/>
  <c r="E57" i="42"/>
  <c r="E55" i="42"/>
  <c r="E54" i="42"/>
  <c r="E53" i="42"/>
  <c r="E52" i="42"/>
  <c r="E50" i="42"/>
  <c r="E49" i="42"/>
  <c r="E48" i="42"/>
  <c r="E47" i="42"/>
  <c r="E45" i="42"/>
  <c r="E44" i="42"/>
  <c r="E43" i="42"/>
  <c r="E42" i="42"/>
  <c r="K36" i="42"/>
  <c r="K32" i="42"/>
  <c r="K31" i="42"/>
  <c r="K30" i="42"/>
  <c r="K28" i="42"/>
  <c r="K27" i="42"/>
  <c r="K26" i="42"/>
  <c r="K25" i="42"/>
  <c r="K24" i="42"/>
  <c r="K23" i="42"/>
  <c r="K22" i="42"/>
  <c r="K21" i="42"/>
  <c r="K19" i="42"/>
  <c r="K18" i="42"/>
  <c r="K17" i="42"/>
  <c r="K16" i="42"/>
  <c r="K14" i="42"/>
  <c r="K13" i="42"/>
  <c r="K12" i="42"/>
  <c r="K11" i="42"/>
  <c r="K9" i="42"/>
  <c r="K8" i="42"/>
  <c r="K7" i="42"/>
  <c r="K6" i="42"/>
  <c r="E32" i="42"/>
  <c r="E31" i="42"/>
  <c r="E30" i="42"/>
  <c r="E28" i="42"/>
  <c r="E27" i="42"/>
  <c r="E26" i="42"/>
  <c r="E25" i="42"/>
  <c r="E24" i="42"/>
  <c r="E23" i="42"/>
  <c r="E22" i="42"/>
  <c r="E21" i="42"/>
  <c r="E19" i="42"/>
  <c r="E18" i="42"/>
  <c r="E17" i="42"/>
  <c r="E16" i="42"/>
  <c r="E14" i="42"/>
  <c r="E13" i="42"/>
  <c r="E12" i="42"/>
  <c r="E11" i="42"/>
  <c r="E9" i="42"/>
  <c r="E8" i="42"/>
  <c r="E7" i="42"/>
  <c r="E6" i="42"/>
  <c r="E69" i="45" l="1"/>
  <c r="K33" i="42"/>
  <c r="K34" i="42" s="1"/>
  <c r="K37" i="42" s="1"/>
  <c r="E69" i="42"/>
  <c r="E70" i="42" s="1"/>
  <c r="E73" i="42" s="1"/>
  <c r="K69" i="42"/>
  <c r="K70" i="42" s="1"/>
  <c r="K73" i="42" s="1"/>
  <c r="E33" i="42"/>
  <c r="E34" i="42" s="1"/>
  <c r="E17" i="39"/>
  <c r="E16" i="39"/>
  <c r="E15" i="39"/>
  <c r="E14" i="39"/>
  <c r="E12" i="39"/>
  <c r="E11" i="39"/>
  <c r="E10" i="39"/>
  <c r="E9" i="39"/>
  <c r="E5" i="39"/>
  <c r="E6" i="39"/>
  <c r="E7" i="39"/>
  <c r="E4" i="39"/>
  <c r="E31" i="39" s="1"/>
  <c r="E70" i="45" l="1"/>
  <c r="E73" i="45" s="1"/>
  <c r="E30" i="39"/>
  <c r="E29" i="39"/>
  <c r="E28" i="39"/>
  <c r="E26" i="39"/>
  <c r="E25" i="39"/>
  <c r="E24" i="39"/>
  <c r="E23" i="39"/>
  <c r="E22" i="39"/>
  <c r="E21" i="39"/>
  <c r="E20" i="39"/>
  <c r="E19" i="39"/>
  <c r="E32" i="39" l="1"/>
  <c r="D39" i="39" l="1"/>
  <c r="D37" i="39"/>
  <c r="D35" i="39"/>
  <c r="E36" i="39" l="1"/>
</calcChain>
</file>

<file path=xl/sharedStrings.xml><?xml version="1.0" encoding="utf-8"?>
<sst xmlns="http://schemas.openxmlformats.org/spreadsheetml/2006/main" count="351" uniqueCount="60">
  <si>
    <t>KPI</t>
  </si>
  <si>
    <t>น้ำหนัก</t>
  </si>
  <si>
    <t>คะแนนที่ได้</t>
  </si>
  <si>
    <t>รวม</t>
  </si>
  <si>
    <t>ผลงาน</t>
  </si>
  <si>
    <t>ค่าบริหารโครงการ</t>
  </si>
  <si>
    <t>จำนวนเงินสนับสนุนที่ได้รับในปีที่ 2</t>
  </si>
  <si>
    <t>รวมจำนวนเงินที่ได้รับทั้งหมดในปีที่ 3</t>
  </si>
  <si>
    <t>มหาวิทยาลัย</t>
  </si>
  <si>
    <t>รวมจ่าย</t>
  </si>
  <si>
    <t>วิทยาเขตหาดใหญ่</t>
  </si>
  <si>
    <t>จำนวนเงินสนับสนุนที่ได้รับในปีที่ 3</t>
  </si>
  <si>
    <t>30% ค่าบริหารโครงการ</t>
  </si>
  <si>
    <t>จำนวนเงินสนับสนุนที่ได้รับในปีที่ 4</t>
  </si>
  <si>
    <t>จำนวนเงินสนับสนุนที่ได้รับในปีที่ 5</t>
  </si>
  <si>
    <t>ผลการดำเนินงานศูนย์วิจัย..................................................
ปีที่ 1</t>
  </si>
  <si>
    <t>ผลการดำเนินงานศูนย์วิจัย..................................................
ปีที่ 2</t>
  </si>
  <si>
    <t>ผลการดำเนินงานศูนย์วิจัย..................................................
ปีที่ 3</t>
  </si>
  <si>
    <t>ผลการดำเนินงานศูนย์วิจัย..................................................
ปีที่ 4</t>
  </si>
  <si>
    <t>จำนวนเงินสนับสนุนที่ได้รับในปีที่ 1</t>
  </si>
  <si>
    <t>ผลการดำเนินงานศูนย์วิจัย..................................................
Baseline ย้อนหลัง 3 ปี</t>
  </si>
  <si>
    <t>ตารางคำนวนคะแนนผลการดำเนินงานศูนย์วิจัยที่ได้รับเงินสนับสนุนเริ่มต้น 500,000 บาท</t>
  </si>
  <si>
    <t>คณะต้นสังกัด ผอ.ศูนย์วิจัย</t>
  </si>
  <si>
    <t>ตารางคำนวนคะแนนผลการดำเนินงานศูนย์วิจัยที่ได้รับเงินสนับสนุนเริ่มต้น 1,000,000 บาท</t>
  </si>
  <si>
    <t>1. เงินทุนวิจัยที่ได้รับจากภาคเอกชน/ต่างประเทศ</t>
  </si>
  <si>
    <t>2. เงินทุนภาครัฐ (มี Over Head)</t>
  </si>
  <si>
    <t>3. เงินทุนภาครัฐ (ไม่มี Over Head)</t>
  </si>
  <si>
    <t>4. ผลงานตีพิมพ์ในวารสารวิชาการระดับนานาชาติ</t>
  </si>
  <si>
    <t>4.1) Scopus Q1T1 (10% แรก)</t>
  </si>
  <si>
    <t>4.3) Scopus Q2</t>
  </si>
  <si>
    <t>4.4) Scopus Q3</t>
  </si>
  <si>
    <t>4.5) Scopus Q4</t>
  </si>
  <si>
    <t>5. สิทธิบัตร</t>
  </si>
  <si>
    <t>6. อนุสิทธิบัตร</t>
  </si>
  <si>
    <t>7. ผลงานวิจัยร่วมกับมหาวิทยาลัยต่างประเทศที่มี Ranking สูงกว่า ม.อ.</t>
  </si>
  <si>
    <t>8.1) ระดับนานาชาติ</t>
  </si>
  <si>
    <t>8.2) ระดับชาติ</t>
  </si>
  <si>
    <t>8. การนำผลงานวิจัยไปใช้ประโยชน์</t>
  </si>
  <si>
    <t>4.2) Scopus Q1</t>
  </si>
  <si>
    <r>
      <t xml:space="preserve">* เงินทุนภายนอกที่ได้รับขอให้ใส่ผลการดำเนินงานในตารางช่องสีฟ้าเท่านั้น
</t>
    </r>
    <r>
      <rPr>
        <sz val="20"/>
        <color theme="1"/>
        <rFont val="TH SarabunPSK"/>
        <family val="2"/>
      </rPr>
      <t xml:space="preserve">   การใส่ผลงานเงินทุนวิจัยให้ใส่ตามช่องงบประมาณที่ได้รับในแต่ละโครงการ เช่น โครงการใดที่ได้รับงบประมาณจากเงินทุนภาคเอกชน/ต่างประเทศตั้งแต่ 1 ล้านบาทขึ้นไป ให้นำงบประมาณรวมทุกโครงการมาใส่ในช่องผลงานข้อ 1.1 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b/>
        <i/>
        <sz val="20"/>
        <color rgb="FFFF0000"/>
        <rFont val="TH SarabunPSK"/>
        <family val="2"/>
      </rPr>
      <t xml:space="preserve">   </t>
    </r>
    <r>
      <rPr>
        <i/>
        <sz val="20"/>
        <color rgb="FFFF0000"/>
        <rFont val="TH SarabunPSK"/>
        <family val="2"/>
      </rPr>
      <t>เงินทุนวิจัยที่ได้รับจากภาคเอกชน/ต่างประเทศ
             โครงการที่ 1 ได้รับงบประมาณ 1.5 ล้านบาท
             โครงการที่ 2 ได้รับงบประมาณ 3 ล้านบาท
             โครงการที่ 3 ได้รับงบประมาณ 750,0000 บาท
             โครงการที่ 4 ได้รับงบประมาณ 300,000 บาท</t>
    </r>
    <r>
      <rPr>
        <sz val="20"/>
        <color theme="1"/>
        <rFont val="TH SarabunPSK"/>
        <family val="2"/>
      </rPr>
      <t xml:space="preserve">
   - </t>
    </r>
    <r>
      <rPr>
        <i/>
        <sz val="20"/>
        <color rgb="FFFF0000"/>
        <rFont val="TH SarabunPSK"/>
        <family val="2"/>
      </rPr>
      <t>โครงการที่ 1 และโครงการที่ 2</t>
    </r>
    <r>
      <rPr>
        <sz val="20"/>
        <color theme="1"/>
        <rFont val="TH SarabunPSK"/>
        <family val="2"/>
      </rPr>
      <t xml:space="preserve"> ได้รับงบประมาณในแต่ละโครงการมากกว่า 1 ล้านบาท ให้ใส่ผลงานในช่องสีฟ้าข้อ 1.1 เท่ากับ 4.5 
   - </t>
    </r>
    <r>
      <rPr>
        <i/>
        <sz val="20"/>
        <color rgb="FFFF0000"/>
        <rFont val="TH SarabunPSK"/>
        <family val="2"/>
      </rPr>
      <t>โครงการที่ 3</t>
    </r>
    <r>
      <rPr>
        <sz val="20"/>
        <color theme="1"/>
        <rFont val="TH SarabunPSK"/>
        <family val="2"/>
      </rPr>
      <t xml:space="preserve"> ได้รับงบประมาณ 750,000 ให้ใส่ผลงานในช่องสีฟ้าข้อ 1.2 เท่ากับ 0.75
   - </t>
    </r>
    <r>
      <rPr>
        <i/>
        <sz val="20"/>
        <color rgb="FFFF0000"/>
        <rFont val="TH SarabunPSK"/>
        <family val="2"/>
      </rPr>
      <t>โครงการที่ 4</t>
    </r>
    <r>
      <rPr>
        <sz val="20"/>
        <color theme="1"/>
        <rFont val="TH SarabunPSK"/>
        <family val="2"/>
      </rPr>
      <t xml:space="preserve"> ได้รับงบประมาณ 300,000 บาท ให้ใส่ผลงานในช่องสีฟ้าข้อ 1.4 เท่ากับ 0.3</t>
    </r>
  </si>
  <si>
    <r>
      <t xml:space="preserve">* ผลงานตีพิมพ์ขอให้ใส่ผลการดำเนินงานในตารางช่องสีเหลืองเท่านั้น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sz val="20"/>
        <color rgb="FFFF0000"/>
        <rFont val="TH SarabunPSK"/>
        <family val="2"/>
      </rPr>
      <t xml:space="preserve">   </t>
    </r>
    <r>
      <rPr>
        <i/>
        <sz val="20"/>
        <color rgb="FFFF0000"/>
        <rFont val="TH SarabunPSK"/>
        <family val="2"/>
      </rPr>
      <t>ผลงานตีพิมพ์ชิ้นที่ 1 มีค่า Quartile เท่ากับ Q1
             ผลงานตีพิมพ์ชิ้นที่ 2 มีค่า Quartile เท่ากับ Q1
             ผลงานตีพิมพ์ชิ้นที่ 3 มีค่า Quartile เท่ากับ Q4</t>
    </r>
    <r>
      <rPr>
        <sz val="20"/>
        <color theme="1"/>
        <rFont val="TH SarabunPSK"/>
        <family val="2"/>
      </rPr>
      <t xml:space="preserve">
   - </t>
    </r>
    <r>
      <rPr>
        <i/>
        <sz val="20"/>
        <color rgb="FFFF0000"/>
        <rFont val="TH SarabunPSK"/>
        <family val="2"/>
      </rPr>
      <t>ผลงานตีพิมพ์ชิ้นที่ 1 และ 2</t>
    </r>
    <r>
      <rPr>
        <sz val="20"/>
        <color theme="1"/>
        <rFont val="TH SarabunPSK"/>
        <family val="2"/>
      </rPr>
      <t xml:space="preserve"> ให้ใส่ผลงานในช่องสีเหลืองข้อ 4.2 เท่ากับ 2
   - </t>
    </r>
    <r>
      <rPr>
        <i/>
        <sz val="20"/>
        <color rgb="FFFF0000"/>
        <rFont val="TH SarabunPSK"/>
        <family val="2"/>
      </rPr>
      <t>ผลงานตีพิมพ์ชิ้นที่ 3</t>
    </r>
    <r>
      <rPr>
        <sz val="20"/>
        <color theme="1"/>
        <rFont val="TH SarabunPSK"/>
        <family val="2"/>
      </rPr>
      <t xml:space="preserve"> ให้ใส่ผลงานในช่องสีเหลืองข้อ 4.5 เท่ากับ 1</t>
    </r>
  </si>
  <si>
    <r>
      <t xml:space="preserve">* สิทธิบัตร/อนุสิทธิบัตรให้ใส่ผลงานในตารางช่องสีเขียวเท่านั้น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i/>
        <sz val="20"/>
        <color rgb="FFFF0000"/>
        <rFont val="TH SarabunPSK"/>
        <family val="2"/>
      </rPr>
      <t xml:space="preserve">   สิทธิบัตรที่ได้รับเลขแล้ว 2 ชิ้นงาน ให้ใส่ผลงานในช่องสีเขียวข้อ 5. เท่ากับ 2
             อนุสิทธิบัตรทีได้รับเลขแล้ว 5 ชิ้นงาน ให้ใส่ผลงานในช่องสีเขียวข้อ 6. เท่ากับ 5</t>
    </r>
  </si>
  <si>
    <r>
      <rPr>
        <b/>
        <sz val="20"/>
        <color theme="1"/>
        <rFont val="TH SarabunPSK"/>
        <family val="2"/>
      </rPr>
      <t>* ผลงานวิจัยร่วมกับ ม.ต่างประเทศที่มี Ranking สูงกว่า ม.อ. ขอให้ใส่ผลงานในตารางช่องสีน้ำเงินเท่านั้น</t>
    </r>
    <r>
      <rPr>
        <sz val="20"/>
        <color theme="1"/>
        <rFont val="TH SarabunPSK"/>
        <family val="2"/>
      </rPr>
      <t xml:space="preserve">
โดยสามารถนับซ้ำกับผลงานข้อ 4. ได้ 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i/>
        <sz val="20"/>
        <color rgb="FFFF0000"/>
        <rFont val="TH SarabunPSK"/>
        <family val="2"/>
      </rPr>
      <t xml:space="preserve">   มีผลงานวิจัยร่วมกับ ม.ต่างประเทศ 3 ชิ้นงานให้ใส่ผลงานช่องสีน้ำเงินข้อ 7. เท่ากับ 3   </t>
    </r>
  </si>
  <si>
    <r>
      <rPr>
        <b/>
        <sz val="20"/>
        <color theme="1"/>
        <rFont val="TH SarabunPSK"/>
        <family val="2"/>
      </rPr>
      <t>* การนำผลงานวิจัยไปใช้ประโยชน์ขอให้ใส่ผลงานในตารางช่องสีส้มเท่านั้น</t>
    </r>
    <r>
      <rPr>
        <sz val="20"/>
        <color theme="1"/>
        <rFont val="TH SarabunPSK"/>
        <family val="2"/>
      </rPr>
      <t xml:space="preserve">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i/>
        <sz val="20"/>
        <color rgb="FFFF0000"/>
        <rFont val="TH SarabunPSK"/>
        <family val="2"/>
      </rPr>
      <t xml:space="preserve">   การนำผลงานไปใช้ประโยชน์ระดับชาติ 2 เรื่อง ให้ใส่ผลงานช่องสีส้มข้อ 8.2 เท่ากับ 2</t>
    </r>
  </si>
  <si>
    <t>9. จำนวนสมาชิกใหม่</t>
  </si>
  <si>
    <r>
      <rPr>
        <b/>
        <sz val="20"/>
        <color theme="1"/>
        <rFont val="TH SarabunPSK"/>
        <family val="2"/>
      </rPr>
      <t>* จำนวนสมาชิกใหม่ขอให้ใส่ผลงานในตารางช่องสีม่วงเท่านั้น</t>
    </r>
    <r>
      <rPr>
        <sz val="20"/>
        <color theme="1"/>
        <rFont val="TH SarabunPSK"/>
        <family val="2"/>
      </rPr>
      <t xml:space="preserve">
</t>
    </r>
    <r>
      <rPr>
        <b/>
        <i/>
        <u/>
        <sz val="20"/>
        <color rgb="FFFF0000"/>
        <rFont val="TH SarabunPSK"/>
        <family val="2"/>
      </rPr>
      <t>ตัวอย่าง</t>
    </r>
    <r>
      <rPr>
        <sz val="20"/>
        <color rgb="FFFF0000"/>
        <rFont val="TH SarabunPSK"/>
        <family val="2"/>
      </rPr>
      <t xml:space="preserve">   </t>
    </r>
    <r>
      <rPr>
        <i/>
        <sz val="20"/>
        <color rgb="FFFF0000"/>
        <rFont val="TH SarabunPSK"/>
        <family val="2"/>
      </rPr>
      <t>มีสมาชิกใหม่เข้าร่วม 3 คน ให้ใส่ผลงานช่องสีม่วงข้อ 9. เท่ากับ 3</t>
    </r>
  </si>
  <si>
    <t>1.1) โครงการที่ได้รับทุนมากกว่า 1,000,000 บาทขึ้นไป</t>
  </si>
  <si>
    <t>1.2) โครงการที่ได้รับทุนระหว่าง 700,001 - 1,000,000 บาท</t>
  </si>
  <si>
    <t>1.3) โครงการที่ได้รับทุนระหว่าง 500,001 - 700,000 บาท</t>
  </si>
  <si>
    <t>1.4) โครงการที่ได้รับทุนน้อยกว่าหรือเท่ากับ 500,000 บาท</t>
  </si>
  <si>
    <t>2.1) โครงการที่ได้รับทุนมากกว่า 1,000,000 บาทขึ้นไป</t>
  </si>
  <si>
    <t>2.2) โครงการที่ได้รับทุนระหว่าง 700,001 - 1,000,000 บาท</t>
  </si>
  <si>
    <t>2.3) โครงการที่ได้รับทุนระหว่าง 500,001 - 700,000 บาท</t>
  </si>
  <si>
    <t>2.4) โครงการที่ได้รับทุนน้อยกว่าหรือเท่ากับน้อยกว่าหรือเท่ากับ 500,000 บาท</t>
  </si>
  <si>
    <t>3.1) โครงการที่ได้รับทุนมากกว่า 1,000,000 บาทขึ้นไป</t>
  </si>
  <si>
    <t>3.2) โครงการที่ได้รับทุนระหว่าง 700,001 - 1,000,000 บาท</t>
  </si>
  <si>
    <t>3.3) โครงการที่ได้รับทุนระหว่าง 500,001 - 700,000 บาท</t>
  </si>
  <si>
    <t>3.4) โครงการที่ได้รับทุนน้อยกว่าหรือเท่ากับน้อยกว่าหรือเท่ากับ 500,000 บาท</t>
  </si>
  <si>
    <t>รวมจำนวนเงินที่ได้รับทั้งหมดในปีที่ 4</t>
  </si>
  <si>
    <t>รวมจำนวนเงินที่ได้รับทั้งหมดในปีที่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</si>
</sst>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 val="double"/>
      <sz val="18"/>
      <name val="TH SarabunPSK"/>
      <family val="2"/>
    </font>
    <font>
      <u val="double"/>
      <sz val="18"/>
      <name val="TH SarabunPSK"/>
      <family val="2"/>
    </font>
    <font>
      <sz val="18"/>
      <color rgb="FFFF0000"/>
      <name val="TH SarabunPSK"/>
      <family val="2"/>
    </font>
    <font>
      <b/>
      <sz val="18"/>
      <name val="TH SarabunPSK"/>
      <family val="2"/>
    </font>
    <font>
      <b/>
      <u val="double"/>
      <sz val="18"/>
      <color rgb="FFFF0000"/>
      <name val="TH SarabunPSK"/>
      <family val="2"/>
    </font>
    <font>
      <sz val="18"/>
      <name val="TH SarabunPSK"/>
      <family val="2"/>
    </font>
    <font>
      <b/>
      <u val="double"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i/>
      <sz val="20"/>
      <color rgb="FFFF0000"/>
      <name val="TH SarabunPSK"/>
      <family val="2"/>
    </font>
    <font>
      <b/>
      <i/>
      <sz val="20"/>
      <color rgb="FFFF0000"/>
      <name val="TH SarabunPSK"/>
      <family val="2"/>
    </font>
    <font>
      <b/>
      <i/>
      <u/>
      <sz val="20"/>
      <color rgb="FFFF0000"/>
      <name val="TH SarabunPSK"/>
      <family val="2"/>
    </font>
    <font>
      <sz val="20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DD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4" fontId="5" fillId="0" borderId="0" xfId="0" applyNumberFormat="1" applyFont="1" applyFill="1"/>
    <xf numFmtId="4" fontId="1" fillId="4" borderId="0" xfId="0" applyNumberFormat="1" applyFont="1" applyFill="1"/>
    <xf numFmtId="4" fontId="4" fillId="0" borderId="0" xfId="0" applyNumberFormat="1" applyFont="1" applyFill="1" applyAlignment="1">
      <alignment horizontal="center"/>
    </xf>
    <xf numFmtId="9" fontId="1" fillId="0" borderId="16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/>
    </xf>
    <xf numFmtId="0" fontId="1" fillId="4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/>
    <xf numFmtId="0" fontId="9" fillId="0" borderId="2" xfId="0" applyFont="1" applyBorder="1" applyAlignment="1">
      <alignment wrapText="1"/>
    </xf>
    <xf numFmtId="0" fontId="3" fillId="2" borderId="23" xfId="0" applyFont="1" applyFill="1" applyBorder="1"/>
    <xf numFmtId="0" fontId="9" fillId="0" borderId="10" xfId="0" applyFont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Border="1"/>
    <xf numFmtId="0" fontId="2" fillId="0" borderId="0" xfId="0" applyFont="1" applyBorder="1" applyAlignment="1">
      <alignment vertical="center"/>
    </xf>
    <xf numFmtId="4" fontId="10" fillId="0" borderId="8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37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0" fillId="0" borderId="0" xfId="0" applyBorder="1" applyAlignment="1"/>
    <xf numFmtId="0" fontId="1" fillId="6" borderId="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/>
    </xf>
    <xf numFmtId="0" fontId="12" fillId="5" borderId="26" xfId="0" applyFont="1" applyFill="1" applyBorder="1" applyAlignment="1">
      <alignment horizontal="left" vertical="top"/>
    </xf>
    <xf numFmtId="0" fontId="12" fillId="5" borderId="20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0" fontId="12" fillId="5" borderId="27" xfId="0" applyFont="1" applyFill="1" applyBorder="1" applyAlignment="1">
      <alignment horizontal="left" vertical="top"/>
    </xf>
    <xf numFmtId="0" fontId="12" fillId="8" borderId="28" xfId="0" applyFont="1" applyFill="1" applyBorder="1" applyAlignment="1">
      <alignment horizontal="left" vertical="center" wrapText="1"/>
    </xf>
    <xf numFmtId="0" fontId="12" fillId="8" borderId="29" xfId="0" applyFont="1" applyFill="1" applyBorder="1" applyAlignment="1">
      <alignment horizontal="left" vertical="center"/>
    </xf>
    <xf numFmtId="0" fontId="12" fillId="8" borderId="30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top"/>
    </xf>
    <xf numFmtId="0" fontId="12" fillId="7" borderId="30" xfId="0" applyFont="1" applyFill="1" applyBorder="1" applyAlignment="1">
      <alignment horizontal="left" vertical="top"/>
    </xf>
    <xf numFmtId="0" fontId="12" fillId="6" borderId="25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left" vertical="center" wrapText="1"/>
    </xf>
    <xf numFmtId="0" fontId="12" fillId="6" borderId="42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43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26" xfId="0" applyFont="1" applyFill="1" applyBorder="1" applyAlignment="1">
      <alignment horizontal="left" vertical="top" wrapText="1"/>
    </xf>
    <xf numFmtId="0" fontId="11" fillId="3" borderId="4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43" xfId="0" applyFont="1" applyFill="1" applyBorder="1" applyAlignment="1">
      <alignment horizontal="left" vertical="top" wrapText="1"/>
    </xf>
    <xf numFmtId="0" fontId="11" fillId="3" borderId="20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42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43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8" fillId="3" borderId="12" xfId="0" applyNumberFormat="1" applyFont="1" applyFill="1" applyBorder="1" applyAlignment="1">
      <alignment horizontal="center" vertical="top"/>
    </xf>
    <xf numFmtId="4" fontId="8" fillId="3" borderId="13" xfId="0" applyNumberFormat="1" applyFont="1" applyFill="1" applyBorder="1" applyAlignment="1">
      <alignment horizontal="center" vertical="top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BDDE"/>
      <color rgb="FFFF99CC"/>
      <color rgb="FFFFCCFF"/>
      <color rgb="FF6699FF"/>
      <color rgb="FFFF99FF"/>
      <color rgb="FFFFCC99"/>
      <color rgb="FFEE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workbookViewId="0">
      <selection activeCell="E17" sqref="E17"/>
    </sheetView>
  </sheetViews>
  <sheetFormatPr defaultRowHeight="14.25" x14ac:dyDescent="0.2"/>
  <cols>
    <col min="2" max="2" width="34.625" customWidth="1"/>
    <col min="3" max="4" width="11.5" customWidth="1"/>
    <col min="5" max="5" width="12.75" customWidth="1"/>
    <col min="12" max="12" width="77.75" customWidth="1"/>
  </cols>
  <sheetData>
    <row r="1" spans="2:12" ht="62.25" customHeight="1" thickBot="1" x14ac:dyDescent="0.25">
      <c r="B1" s="113" t="s">
        <v>20</v>
      </c>
      <c r="C1" s="114"/>
      <c r="D1" s="114"/>
      <c r="E1" s="114"/>
      <c r="G1" s="63"/>
      <c r="H1" s="63"/>
      <c r="I1" s="63"/>
      <c r="J1" s="63"/>
      <c r="K1" s="63"/>
      <c r="L1" s="63"/>
    </row>
    <row r="2" spans="2:12" ht="28.5" customHeight="1" thickBot="1" x14ac:dyDescent="0.7">
      <c r="B2" s="30" t="s">
        <v>0</v>
      </c>
      <c r="C2" s="31" t="s">
        <v>1</v>
      </c>
      <c r="D2" s="31" t="s">
        <v>4</v>
      </c>
      <c r="E2" s="32" t="s">
        <v>2</v>
      </c>
      <c r="G2" s="63"/>
      <c r="H2" s="63"/>
      <c r="I2" s="63"/>
      <c r="J2" s="63"/>
      <c r="K2" s="63"/>
      <c r="L2" s="63"/>
    </row>
    <row r="3" spans="2:12" s="41" customFormat="1" ht="57.75" customHeight="1" x14ac:dyDescent="0.2">
      <c r="B3" s="130" t="s">
        <v>24</v>
      </c>
      <c r="C3" s="131"/>
      <c r="D3" s="131"/>
      <c r="E3" s="132"/>
      <c r="G3" s="104" t="s">
        <v>39</v>
      </c>
      <c r="H3" s="105"/>
      <c r="I3" s="105"/>
      <c r="J3" s="105"/>
      <c r="K3" s="105"/>
      <c r="L3" s="106"/>
    </row>
    <row r="4" spans="2:12" s="41" customFormat="1" ht="55.5" x14ac:dyDescent="0.2">
      <c r="B4" s="60" t="s">
        <v>46</v>
      </c>
      <c r="C4" s="28">
        <v>10</v>
      </c>
      <c r="D4" s="10">
        <v>0</v>
      </c>
      <c r="E4" s="29">
        <f>D4*C4</f>
        <v>0</v>
      </c>
      <c r="G4" s="107"/>
      <c r="H4" s="108"/>
      <c r="I4" s="108"/>
      <c r="J4" s="108"/>
      <c r="K4" s="108"/>
      <c r="L4" s="109"/>
    </row>
    <row r="5" spans="2:12" s="41" customFormat="1" ht="55.5" x14ac:dyDescent="0.2">
      <c r="B5" s="60" t="s">
        <v>47</v>
      </c>
      <c r="C5" s="28">
        <v>9</v>
      </c>
      <c r="D5" s="10">
        <v>0</v>
      </c>
      <c r="E5" s="29">
        <f t="shared" ref="E5:E7" si="0">D5*C5</f>
        <v>0</v>
      </c>
      <c r="G5" s="107"/>
      <c r="H5" s="108"/>
      <c r="I5" s="108"/>
      <c r="J5" s="108"/>
      <c r="K5" s="108"/>
      <c r="L5" s="109"/>
    </row>
    <row r="6" spans="2:12" s="41" customFormat="1" ht="55.5" x14ac:dyDescent="0.2">
      <c r="B6" s="60" t="s">
        <v>48</v>
      </c>
      <c r="C6" s="28">
        <v>8</v>
      </c>
      <c r="D6" s="10">
        <v>0</v>
      </c>
      <c r="E6" s="29">
        <f t="shared" si="0"/>
        <v>0</v>
      </c>
      <c r="G6" s="107"/>
      <c r="H6" s="108"/>
      <c r="I6" s="108"/>
      <c r="J6" s="108"/>
      <c r="K6" s="108"/>
      <c r="L6" s="109"/>
    </row>
    <row r="7" spans="2:12" s="41" customFormat="1" ht="56.25" thickBot="1" x14ac:dyDescent="0.25">
      <c r="B7" s="61" t="s">
        <v>49</v>
      </c>
      <c r="C7" s="36">
        <v>7</v>
      </c>
      <c r="D7" s="37">
        <v>0</v>
      </c>
      <c r="E7" s="38">
        <f t="shared" si="0"/>
        <v>0</v>
      </c>
      <c r="G7" s="107"/>
      <c r="H7" s="108"/>
      <c r="I7" s="108"/>
      <c r="J7" s="108"/>
      <c r="K7" s="108"/>
      <c r="L7" s="109"/>
    </row>
    <row r="8" spans="2:12" s="41" customFormat="1" ht="57.75" customHeight="1" x14ac:dyDescent="0.2">
      <c r="B8" s="130" t="s">
        <v>25</v>
      </c>
      <c r="C8" s="131"/>
      <c r="D8" s="131"/>
      <c r="E8" s="132"/>
      <c r="G8" s="107"/>
      <c r="H8" s="108"/>
      <c r="I8" s="108"/>
      <c r="J8" s="108"/>
      <c r="K8" s="108"/>
      <c r="L8" s="109"/>
    </row>
    <row r="9" spans="2:12" s="41" customFormat="1" ht="55.5" x14ac:dyDescent="0.2">
      <c r="B9" s="60" t="s">
        <v>50</v>
      </c>
      <c r="C9" s="28">
        <v>8</v>
      </c>
      <c r="D9" s="10">
        <v>0</v>
      </c>
      <c r="E9" s="29">
        <f>D9*C9</f>
        <v>0</v>
      </c>
      <c r="G9" s="107"/>
      <c r="H9" s="108"/>
      <c r="I9" s="108"/>
      <c r="J9" s="108"/>
      <c r="K9" s="108"/>
      <c r="L9" s="109"/>
    </row>
    <row r="10" spans="2:12" s="41" customFormat="1" ht="55.5" x14ac:dyDescent="0.2">
      <c r="B10" s="60" t="s">
        <v>51</v>
      </c>
      <c r="C10" s="28">
        <v>7</v>
      </c>
      <c r="D10" s="10">
        <v>0</v>
      </c>
      <c r="E10" s="29">
        <f t="shared" ref="E10:E12" si="1">D10*C10</f>
        <v>0</v>
      </c>
      <c r="G10" s="107"/>
      <c r="H10" s="108"/>
      <c r="I10" s="108"/>
      <c r="J10" s="108"/>
      <c r="K10" s="108"/>
      <c r="L10" s="109"/>
    </row>
    <row r="11" spans="2:12" s="41" customFormat="1" ht="55.5" x14ac:dyDescent="0.2">
      <c r="B11" s="60" t="s">
        <v>52</v>
      </c>
      <c r="C11" s="28">
        <v>6</v>
      </c>
      <c r="D11" s="10">
        <v>0</v>
      </c>
      <c r="E11" s="29">
        <f t="shared" si="1"/>
        <v>0</v>
      </c>
      <c r="G11" s="107"/>
      <c r="H11" s="108"/>
      <c r="I11" s="108"/>
      <c r="J11" s="108"/>
      <c r="K11" s="108"/>
      <c r="L11" s="109"/>
    </row>
    <row r="12" spans="2:12" s="41" customFormat="1" ht="56.25" thickBot="1" x14ac:dyDescent="0.25">
      <c r="B12" s="62" t="s">
        <v>53</v>
      </c>
      <c r="C12" s="33">
        <v>5</v>
      </c>
      <c r="D12" s="34">
        <v>0</v>
      </c>
      <c r="E12" s="35">
        <f t="shared" si="1"/>
        <v>0</v>
      </c>
      <c r="G12" s="107"/>
      <c r="H12" s="108"/>
      <c r="I12" s="108"/>
      <c r="J12" s="108"/>
      <c r="K12" s="108"/>
      <c r="L12" s="109"/>
    </row>
    <row r="13" spans="2:12" s="41" customFormat="1" ht="57.75" customHeight="1" x14ac:dyDescent="0.2">
      <c r="B13" s="130" t="s">
        <v>26</v>
      </c>
      <c r="C13" s="131"/>
      <c r="D13" s="131"/>
      <c r="E13" s="132"/>
      <c r="G13" s="107"/>
      <c r="H13" s="108"/>
      <c r="I13" s="108"/>
      <c r="J13" s="108"/>
      <c r="K13" s="108"/>
      <c r="L13" s="109"/>
    </row>
    <row r="14" spans="2:12" s="41" customFormat="1" ht="55.5" x14ac:dyDescent="0.2">
      <c r="B14" s="60" t="s">
        <v>54</v>
      </c>
      <c r="C14" s="28">
        <v>5</v>
      </c>
      <c r="D14" s="10">
        <v>0</v>
      </c>
      <c r="E14" s="29">
        <f>D14*C14</f>
        <v>0</v>
      </c>
      <c r="G14" s="107"/>
      <c r="H14" s="108"/>
      <c r="I14" s="108"/>
      <c r="J14" s="108"/>
      <c r="K14" s="108"/>
      <c r="L14" s="109"/>
    </row>
    <row r="15" spans="2:12" s="41" customFormat="1" ht="55.5" x14ac:dyDescent="0.2">
      <c r="B15" s="60" t="s">
        <v>55</v>
      </c>
      <c r="C15" s="28">
        <v>4</v>
      </c>
      <c r="D15" s="10">
        <v>0</v>
      </c>
      <c r="E15" s="29">
        <f t="shared" ref="E15:E17" si="2">D15*C15</f>
        <v>0</v>
      </c>
      <c r="G15" s="107"/>
      <c r="H15" s="108"/>
      <c r="I15" s="108"/>
      <c r="J15" s="108"/>
      <c r="K15" s="108"/>
      <c r="L15" s="109"/>
    </row>
    <row r="16" spans="2:12" s="41" customFormat="1" ht="55.5" x14ac:dyDescent="0.2">
      <c r="B16" s="60" t="s">
        <v>56</v>
      </c>
      <c r="C16" s="28">
        <v>3</v>
      </c>
      <c r="D16" s="10">
        <v>0</v>
      </c>
      <c r="E16" s="29">
        <f t="shared" si="2"/>
        <v>0</v>
      </c>
      <c r="G16" s="107"/>
      <c r="H16" s="108"/>
      <c r="I16" s="108"/>
      <c r="J16" s="108"/>
      <c r="K16" s="108"/>
      <c r="L16" s="109"/>
    </row>
    <row r="17" spans="2:12" s="41" customFormat="1" ht="56.25" thickBot="1" x14ac:dyDescent="0.25">
      <c r="B17" s="62" t="s">
        <v>57</v>
      </c>
      <c r="C17" s="33">
        <v>2</v>
      </c>
      <c r="D17" s="34">
        <v>0</v>
      </c>
      <c r="E17" s="35">
        <f t="shared" si="2"/>
        <v>0</v>
      </c>
      <c r="G17" s="110"/>
      <c r="H17" s="111"/>
      <c r="I17" s="111"/>
      <c r="J17" s="111"/>
      <c r="K17" s="111"/>
      <c r="L17" s="112"/>
    </row>
    <row r="18" spans="2:12" s="41" customFormat="1" ht="57.75" customHeight="1" x14ac:dyDescent="0.2">
      <c r="B18" s="130" t="s">
        <v>27</v>
      </c>
      <c r="C18" s="131"/>
      <c r="D18" s="131"/>
      <c r="E18" s="132"/>
      <c r="G18" s="95" t="s">
        <v>40</v>
      </c>
      <c r="H18" s="96"/>
      <c r="I18" s="96"/>
      <c r="J18" s="96"/>
      <c r="K18" s="96"/>
      <c r="L18" s="97"/>
    </row>
    <row r="19" spans="2:12" s="41" customFormat="1" ht="33" customHeight="1" x14ac:dyDescent="0.2">
      <c r="B19" s="52" t="s">
        <v>28</v>
      </c>
      <c r="C19" s="53">
        <v>10</v>
      </c>
      <c r="D19" s="54">
        <v>0</v>
      </c>
      <c r="E19" s="29">
        <f t="shared" ref="E19:E26" si="3">C19*D19</f>
        <v>0</v>
      </c>
      <c r="G19" s="98"/>
      <c r="H19" s="99"/>
      <c r="I19" s="99"/>
      <c r="J19" s="99"/>
      <c r="K19" s="99"/>
      <c r="L19" s="100"/>
    </row>
    <row r="20" spans="2:12" s="41" customFormat="1" ht="33" customHeight="1" x14ac:dyDescent="0.2">
      <c r="B20" s="55" t="s">
        <v>38</v>
      </c>
      <c r="C20" s="13">
        <v>8</v>
      </c>
      <c r="D20" s="56">
        <v>0</v>
      </c>
      <c r="E20" s="11">
        <f t="shared" si="3"/>
        <v>0</v>
      </c>
      <c r="G20" s="98"/>
      <c r="H20" s="99"/>
      <c r="I20" s="99"/>
      <c r="J20" s="99"/>
      <c r="K20" s="99"/>
      <c r="L20" s="100"/>
    </row>
    <row r="21" spans="2:12" s="41" customFormat="1" ht="33" customHeight="1" x14ac:dyDescent="0.2">
      <c r="B21" s="55" t="s">
        <v>29</v>
      </c>
      <c r="C21" s="13">
        <v>4</v>
      </c>
      <c r="D21" s="56">
        <v>0</v>
      </c>
      <c r="E21" s="11">
        <f t="shared" si="3"/>
        <v>0</v>
      </c>
      <c r="G21" s="98"/>
      <c r="H21" s="99"/>
      <c r="I21" s="99"/>
      <c r="J21" s="99"/>
      <c r="K21" s="99"/>
      <c r="L21" s="100"/>
    </row>
    <row r="22" spans="2:12" s="41" customFormat="1" ht="33" customHeight="1" x14ac:dyDescent="0.2">
      <c r="B22" s="57" t="s">
        <v>30</v>
      </c>
      <c r="C22" s="13">
        <v>2</v>
      </c>
      <c r="D22" s="56">
        <v>0</v>
      </c>
      <c r="E22" s="11">
        <f>C22*D22</f>
        <v>0</v>
      </c>
      <c r="G22" s="98"/>
      <c r="H22" s="99"/>
      <c r="I22" s="99"/>
      <c r="J22" s="99"/>
      <c r="K22" s="99"/>
      <c r="L22" s="100"/>
    </row>
    <row r="23" spans="2:12" s="41" customFormat="1" ht="33" customHeight="1" thickBot="1" x14ac:dyDescent="0.25">
      <c r="B23" s="58" t="s">
        <v>31</v>
      </c>
      <c r="C23" s="46">
        <v>1</v>
      </c>
      <c r="D23" s="59">
        <v>0</v>
      </c>
      <c r="E23" s="48">
        <f>C23*D23</f>
        <v>0</v>
      </c>
      <c r="G23" s="101"/>
      <c r="H23" s="102"/>
      <c r="I23" s="102"/>
      <c r="J23" s="102"/>
      <c r="K23" s="102"/>
      <c r="L23" s="103"/>
    </row>
    <row r="24" spans="2:12" s="41" customFormat="1" ht="57.75" customHeight="1" x14ac:dyDescent="0.2">
      <c r="B24" s="42" t="s">
        <v>32</v>
      </c>
      <c r="C24" s="43">
        <v>10</v>
      </c>
      <c r="D24" s="44">
        <v>0</v>
      </c>
      <c r="E24" s="12">
        <f t="shared" si="3"/>
        <v>0</v>
      </c>
      <c r="G24" s="74" t="s">
        <v>41</v>
      </c>
      <c r="H24" s="75"/>
      <c r="I24" s="75"/>
      <c r="J24" s="75"/>
      <c r="K24" s="75"/>
      <c r="L24" s="76"/>
    </row>
    <row r="25" spans="2:12" s="41" customFormat="1" ht="57.75" customHeight="1" thickBot="1" x14ac:dyDescent="0.25">
      <c r="B25" s="45" t="s">
        <v>33</v>
      </c>
      <c r="C25" s="46">
        <v>5</v>
      </c>
      <c r="D25" s="47">
        <v>0</v>
      </c>
      <c r="E25" s="48">
        <f t="shared" si="3"/>
        <v>0</v>
      </c>
      <c r="G25" s="77"/>
      <c r="H25" s="78"/>
      <c r="I25" s="78"/>
      <c r="J25" s="78"/>
      <c r="K25" s="78"/>
      <c r="L25" s="79"/>
    </row>
    <row r="26" spans="2:12" s="41" customFormat="1" ht="57.75" customHeight="1" thickBot="1" x14ac:dyDescent="0.25">
      <c r="B26" s="49" t="s">
        <v>34</v>
      </c>
      <c r="C26" s="39">
        <v>3</v>
      </c>
      <c r="D26" s="67">
        <v>0</v>
      </c>
      <c r="E26" s="40">
        <f t="shared" si="3"/>
        <v>0</v>
      </c>
      <c r="G26" s="80" t="s">
        <v>42</v>
      </c>
      <c r="H26" s="81"/>
      <c r="I26" s="81"/>
      <c r="J26" s="81"/>
      <c r="K26" s="81"/>
      <c r="L26" s="82"/>
    </row>
    <row r="27" spans="2:12" s="41" customFormat="1" ht="57.75" customHeight="1" x14ac:dyDescent="0.2">
      <c r="B27" s="127" t="s">
        <v>37</v>
      </c>
      <c r="C27" s="128"/>
      <c r="D27" s="128"/>
      <c r="E27" s="129"/>
      <c r="G27" s="86" t="s">
        <v>43</v>
      </c>
      <c r="H27" s="87"/>
      <c r="I27" s="87"/>
      <c r="J27" s="87"/>
      <c r="K27" s="87"/>
      <c r="L27" s="88"/>
    </row>
    <row r="28" spans="2:12" ht="27.75" customHeight="1" x14ac:dyDescent="0.65">
      <c r="B28" s="16" t="s">
        <v>35</v>
      </c>
      <c r="C28" s="3">
        <v>10</v>
      </c>
      <c r="D28" s="64">
        <v>0</v>
      </c>
      <c r="E28" s="2">
        <f>D28*C28</f>
        <v>0</v>
      </c>
      <c r="G28" s="89"/>
      <c r="H28" s="90"/>
      <c r="I28" s="90"/>
      <c r="J28" s="90"/>
      <c r="K28" s="90"/>
      <c r="L28" s="91"/>
    </row>
    <row r="29" spans="2:12" ht="28.5" customHeight="1" thickBot="1" x14ac:dyDescent="0.7">
      <c r="B29" s="18" t="s">
        <v>36</v>
      </c>
      <c r="C29" s="14">
        <v>5</v>
      </c>
      <c r="D29" s="65">
        <v>0</v>
      </c>
      <c r="E29" s="15">
        <f>D29*C29</f>
        <v>0</v>
      </c>
      <c r="G29" s="92"/>
      <c r="H29" s="93"/>
      <c r="I29" s="93"/>
      <c r="J29" s="93"/>
      <c r="K29" s="93"/>
      <c r="L29" s="94"/>
    </row>
    <row r="30" spans="2:12" s="41" customFormat="1" ht="57.75" customHeight="1" thickBot="1" x14ac:dyDescent="0.25">
      <c r="B30" s="50" t="s">
        <v>44</v>
      </c>
      <c r="C30" s="51">
        <v>1</v>
      </c>
      <c r="D30" s="66">
        <v>0</v>
      </c>
      <c r="E30" s="35">
        <f>D30*C30</f>
        <v>0</v>
      </c>
      <c r="G30" s="83" t="s">
        <v>45</v>
      </c>
      <c r="H30" s="84"/>
      <c r="I30" s="84"/>
      <c r="J30" s="84"/>
      <c r="K30" s="84"/>
      <c r="L30" s="85"/>
    </row>
    <row r="31" spans="2:12" ht="28.5" thickBot="1" x14ac:dyDescent="0.7">
      <c r="B31" s="115" t="s">
        <v>3</v>
      </c>
      <c r="C31" s="116"/>
      <c r="D31" s="117"/>
      <c r="E31" s="17">
        <f>SUM(E4:E7,E9:E12,E14:E17,E19:E26,E28:E30)</f>
        <v>0</v>
      </c>
    </row>
    <row r="32" spans="2:12" ht="27.75" x14ac:dyDescent="0.65">
      <c r="B32" s="118" t="s">
        <v>19</v>
      </c>
      <c r="C32" s="118"/>
      <c r="D32" s="118"/>
      <c r="E32" s="22" t="str">
        <f>IF(E31&lt;19.5,"ไม่สนับสนุน",IF(E31&lt;59.5,500000,1000000))</f>
        <v>ไม่สนับสนุน</v>
      </c>
    </row>
    <row r="33" spans="2:7" ht="28.5" thickBot="1" x14ac:dyDescent="0.25">
      <c r="B33" s="20"/>
      <c r="C33" s="21"/>
      <c r="D33" s="21"/>
      <c r="E33" s="21"/>
    </row>
    <row r="34" spans="2:7" ht="27.75" x14ac:dyDescent="0.65">
      <c r="B34" s="119" t="s">
        <v>8</v>
      </c>
      <c r="C34" s="120"/>
      <c r="D34" s="8">
        <v>0.25</v>
      </c>
      <c r="E34" s="123" t="s">
        <v>9</v>
      </c>
    </row>
    <row r="35" spans="2:7" ht="28.5" thickBot="1" x14ac:dyDescent="0.7">
      <c r="B35" s="121"/>
      <c r="C35" s="122"/>
      <c r="D35" s="9">
        <f>IF(E32="ไม่สนับสนุน",0,E32*D34)</f>
        <v>0</v>
      </c>
      <c r="E35" s="124"/>
    </row>
    <row r="36" spans="2:7" ht="27.75" x14ac:dyDescent="0.65">
      <c r="B36" s="119" t="s">
        <v>10</v>
      </c>
      <c r="C36" s="120"/>
      <c r="D36" s="8">
        <v>0.25</v>
      </c>
      <c r="E36" s="125">
        <f>IF(B36="วิทยาเขตหาดใหญ่",D35+D37,D35)</f>
        <v>0</v>
      </c>
    </row>
    <row r="37" spans="2:7" ht="28.5" thickBot="1" x14ac:dyDescent="0.7">
      <c r="B37" s="121"/>
      <c r="C37" s="122"/>
      <c r="D37" s="9">
        <f>IF(E32="ไม่สนับสนุน",0,E32*D36)</f>
        <v>0</v>
      </c>
      <c r="E37" s="126"/>
    </row>
    <row r="38" spans="2:7" ht="27.75" x14ac:dyDescent="0.65">
      <c r="B38" s="119" t="s">
        <v>22</v>
      </c>
      <c r="C38" s="120"/>
      <c r="D38" s="8">
        <v>0.5</v>
      </c>
      <c r="E38" s="5"/>
    </row>
    <row r="39" spans="2:7" ht="28.5" thickBot="1" x14ac:dyDescent="0.7">
      <c r="B39" s="121"/>
      <c r="C39" s="122"/>
      <c r="D39" s="9">
        <f>IF(E32="ไม่สนับสนุน",0,E32*D38)</f>
        <v>0</v>
      </c>
      <c r="E39" s="5"/>
    </row>
    <row r="41" spans="2:7" s="20" customFormat="1" ht="27.75" x14ac:dyDescent="0.2">
      <c r="B41" s="21"/>
      <c r="C41" s="21"/>
      <c r="D41" s="21"/>
      <c r="E41" s="21"/>
      <c r="F41" s="21"/>
      <c r="G41" s="21"/>
    </row>
  </sheetData>
  <mergeCells count="19">
    <mergeCell ref="G3:L17"/>
    <mergeCell ref="B1:E1"/>
    <mergeCell ref="B31:D31"/>
    <mergeCell ref="B32:D32"/>
    <mergeCell ref="B38:C39"/>
    <mergeCell ref="B34:C35"/>
    <mergeCell ref="E34:E35"/>
    <mergeCell ref="B36:C37"/>
    <mergeCell ref="E36:E37"/>
    <mergeCell ref="B27:E27"/>
    <mergeCell ref="B18:E18"/>
    <mergeCell ref="B3:E3"/>
    <mergeCell ref="B8:E8"/>
    <mergeCell ref="B13:E13"/>
    <mergeCell ref="G24:L25"/>
    <mergeCell ref="G26:L26"/>
    <mergeCell ref="G30:L30"/>
    <mergeCell ref="G27:L29"/>
    <mergeCell ref="G18:L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74"/>
  <sheetViews>
    <sheetView topLeftCell="A52" workbookViewId="0">
      <selection activeCell="E69" sqref="E69"/>
    </sheetView>
  </sheetViews>
  <sheetFormatPr defaultRowHeight="14.25" x14ac:dyDescent="0.2"/>
  <cols>
    <col min="1" max="1" width="27.375" bestFit="1" customWidth="1"/>
    <col min="2" max="2" width="45.375" bestFit="1" customWidth="1"/>
    <col min="3" max="5" width="11.5" customWidth="1"/>
    <col min="8" max="8" width="45.375" customWidth="1"/>
    <col min="9" max="10" width="11.5" customWidth="1"/>
    <col min="11" max="11" width="12.75" bestFit="1" customWidth="1"/>
  </cols>
  <sheetData>
    <row r="1" spans="2:11" s="1" customFormat="1" ht="27.75" x14ac:dyDescent="0.65">
      <c r="B1" s="135" t="s">
        <v>21</v>
      </c>
      <c r="C1" s="136"/>
      <c r="D1" s="136"/>
      <c r="E1" s="136"/>
      <c r="F1" s="136"/>
      <c r="G1" s="136"/>
      <c r="H1" s="136"/>
      <c r="I1" s="136"/>
      <c r="J1" s="136"/>
      <c r="K1" s="137"/>
    </row>
    <row r="2" spans="2:11" s="1" customFormat="1" ht="28.5" thickBot="1" x14ac:dyDescent="0.7">
      <c r="B2" s="138"/>
      <c r="C2" s="139"/>
      <c r="D2" s="139"/>
      <c r="E2" s="139"/>
      <c r="F2" s="139"/>
      <c r="G2" s="139"/>
      <c r="H2" s="139"/>
      <c r="I2" s="139"/>
      <c r="J2" s="139"/>
      <c r="K2" s="140"/>
    </row>
    <row r="3" spans="2:11" s="1" customFormat="1" ht="55.5" customHeight="1" thickBot="1" x14ac:dyDescent="0.7">
      <c r="B3" s="113" t="s">
        <v>15</v>
      </c>
      <c r="C3" s="114"/>
      <c r="D3" s="114"/>
      <c r="E3" s="114"/>
      <c r="H3" s="113" t="s">
        <v>16</v>
      </c>
      <c r="I3" s="114"/>
      <c r="J3" s="114"/>
      <c r="K3" s="114"/>
    </row>
    <row r="4" spans="2:11" ht="28.5" thickBot="1" x14ac:dyDescent="0.7">
      <c r="B4" s="30" t="s">
        <v>0</v>
      </c>
      <c r="C4" s="31" t="s">
        <v>1</v>
      </c>
      <c r="D4" s="31" t="s">
        <v>4</v>
      </c>
      <c r="E4" s="32" t="s">
        <v>2</v>
      </c>
      <c r="H4" s="30" t="s">
        <v>0</v>
      </c>
      <c r="I4" s="31" t="s">
        <v>1</v>
      </c>
      <c r="J4" s="31" t="s">
        <v>4</v>
      </c>
      <c r="K4" s="32" t="s">
        <v>2</v>
      </c>
    </row>
    <row r="5" spans="2:11" ht="27.75" x14ac:dyDescent="0.2">
      <c r="B5" s="68" t="s">
        <v>24</v>
      </c>
      <c r="C5" s="69"/>
      <c r="D5" s="69"/>
      <c r="E5" s="70"/>
      <c r="H5" s="68" t="s">
        <v>24</v>
      </c>
      <c r="I5" s="69"/>
      <c r="J5" s="69"/>
      <c r="K5" s="70"/>
    </row>
    <row r="6" spans="2:11" ht="27.75" x14ac:dyDescent="0.2">
      <c r="B6" s="60" t="s">
        <v>46</v>
      </c>
      <c r="C6" s="28">
        <v>10</v>
      </c>
      <c r="D6" s="10">
        <v>0</v>
      </c>
      <c r="E6" s="29">
        <f>D6*C6</f>
        <v>0</v>
      </c>
      <c r="H6" s="60" t="s">
        <v>46</v>
      </c>
      <c r="I6" s="28">
        <v>10</v>
      </c>
      <c r="J6" s="10">
        <v>0</v>
      </c>
      <c r="K6" s="29">
        <f>J6*I6</f>
        <v>0</v>
      </c>
    </row>
    <row r="7" spans="2:11" ht="55.5" x14ac:dyDescent="0.2">
      <c r="B7" s="60" t="s">
        <v>47</v>
      </c>
      <c r="C7" s="28">
        <v>9</v>
      </c>
      <c r="D7" s="10">
        <v>0</v>
      </c>
      <c r="E7" s="29">
        <f t="shared" ref="E7:E9" si="0">D7*C7</f>
        <v>0</v>
      </c>
      <c r="H7" s="60" t="s">
        <v>47</v>
      </c>
      <c r="I7" s="28">
        <v>9</v>
      </c>
      <c r="J7" s="10">
        <v>0</v>
      </c>
      <c r="K7" s="29">
        <f t="shared" ref="K7:K9" si="1">J7*I7</f>
        <v>0</v>
      </c>
    </row>
    <row r="8" spans="2:11" ht="55.5" x14ac:dyDescent="0.2">
      <c r="B8" s="60" t="s">
        <v>48</v>
      </c>
      <c r="C8" s="28">
        <v>8</v>
      </c>
      <c r="D8" s="10">
        <v>0</v>
      </c>
      <c r="E8" s="29">
        <f t="shared" si="0"/>
        <v>0</v>
      </c>
      <c r="H8" s="60" t="s">
        <v>48</v>
      </c>
      <c r="I8" s="28">
        <v>8</v>
      </c>
      <c r="J8" s="10">
        <v>0</v>
      </c>
      <c r="K8" s="29">
        <f t="shared" si="1"/>
        <v>0</v>
      </c>
    </row>
    <row r="9" spans="2:11" ht="56.25" thickBot="1" x14ac:dyDescent="0.25">
      <c r="B9" s="61" t="s">
        <v>49</v>
      </c>
      <c r="C9" s="36">
        <v>7</v>
      </c>
      <c r="D9" s="37">
        <v>0</v>
      </c>
      <c r="E9" s="38">
        <f t="shared" si="0"/>
        <v>0</v>
      </c>
      <c r="H9" s="61" t="s">
        <v>49</v>
      </c>
      <c r="I9" s="36">
        <v>7</v>
      </c>
      <c r="J9" s="37">
        <v>0</v>
      </c>
      <c r="K9" s="38">
        <f t="shared" si="1"/>
        <v>0</v>
      </c>
    </row>
    <row r="10" spans="2:11" ht="27.75" x14ac:dyDescent="0.2">
      <c r="B10" s="68" t="s">
        <v>25</v>
      </c>
      <c r="C10" s="69"/>
      <c r="D10" s="69"/>
      <c r="E10" s="70"/>
      <c r="H10" s="68" t="s">
        <v>25</v>
      </c>
      <c r="I10" s="69"/>
      <c r="J10" s="69"/>
      <c r="K10" s="70"/>
    </row>
    <row r="11" spans="2:11" ht="27.75" x14ac:dyDescent="0.2">
      <c r="B11" s="60" t="s">
        <v>50</v>
      </c>
      <c r="C11" s="28">
        <v>8</v>
      </c>
      <c r="D11" s="10">
        <v>0</v>
      </c>
      <c r="E11" s="29">
        <f>D11*C11</f>
        <v>0</v>
      </c>
      <c r="H11" s="60" t="s">
        <v>50</v>
      </c>
      <c r="I11" s="28">
        <v>8</v>
      </c>
      <c r="J11" s="10">
        <v>0</v>
      </c>
      <c r="K11" s="29">
        <f>J11*I11</f>
        <v>0</v>
      </c>
    </row>
    <row r="12" spans="2:11" ht="55.5" x14ac:dyDescent="0.2">
      <c r="B12" s="60" t="s">
        <v>51</v>
      </c>
      <c r="C12" s="28">
        <v>7</v>
      </c>
      <c r="D12" s="10">
        <v>0</v>
      </c>
      <c r="E12" s="29">
        <f t="shared" ref="E12:E14" si="2">D12*C12</f>
        <v>0</v>
      </c>
      <c r="H12" s="60" t="s">
        <v>51</v>
      </c>
      <c r="I12" s="28">
        <v>7</v>
      </c>
      <c r="J12" s="10">
        <v>0</v>
      </c>
      <c r="K12" s="29">
        <f t="shared" ref="K12:K14" si="3">J12*I12</f>
        <v>0</v>
      </c>
    </row>
    <row r="13" spans="2:11" ht="55.5" x14ac:dyDescent="0.2">
      <c r="B13" s="60" t="s">
        <v>52</v>
      </c>
      <c r="C13" s="28">
        <v>6</v>
      </c>
      <c r="D13" s="10">
        <v>0</v>
      </c>
      <c r="E13" s="29">
        <f t="shared" si="2"/>
        <v>0</v>
      </c>
      <c r="H13" s="60" t="s">
        <v>52</v>
      </c>
      <c r="I13" s="28">
        <v>6</v>
      </c>
      <c r="J13" s="10">
        <v>0</v>
      </c>
      <c r="K13" s="29">
        <f t="shared" si="3"/>
        <v>0</v>
      </c>
    </row>
    <row r="14" spans="2:11" ht="56.25" thickBot="1" x14ac:dyDescent="0.25">
      <c r="B14" s="62" t="s">
        <v>53</v>
      </c>
      <c r="C14" s="33">
        <v>5</v>
      </c>
      <c r="D14" s="34">
        <v>0</v>
      </c>
      <c r="E14" s="35">
        <f t="shared" si="2"/>
        <v>0</v>
      </c>
      <c r="H14" s="62" t="s">
        <v>53</v>
      </c>
      <c r="I14" s="33">
        <v>5</v>
      </c>
      <c r="J14" s="34">
        <v>0</v>
      </c>
      <c r="K14" s="35">
        <f t="shared" si="3"/>
        <v>0</v>
      </c>
    </row>
    <row r="15" spans="2:11" ht="27.75" x14ac:dyDescent="0.2">
      <c r="B15" s="68" t="s">
        <v>26</v>
      </c>
      <c r="C15" s="69"/>
      <c r="D15" s="69"/>
      <c r="E15" s="70"/>
      <c r="H15" s="68" t="s">
        <v>26</v>
      </c>
      <c r="I15" s="69"/>
      <c r="J15" s="69"/>
      <c r="K15" s="70"/>
    </row>
    <row r="16" spans="2:11" ht="27.75" x14ac:dyDescent="0.2">
      <c r="B16" s="60" t="s">
        <v>54</v>
      </c>
      <c r="C16" s="28">
        <v>5</v>
      </c>
      <c r="D16" s="10">
        <v>0</v>
      </c>
      <c r="E16" s="29">
        <f>D16*C16</f>
        <v>0</v>
      </c>
      <c r="H16" s="60" t="s">
        <v>54</v>
      </c>
      <c r="I16" s="28">
        <v>5</v>
      </c>
      <c r="J16" s="10">
        <v>0</v>
      </c>
      <c r="K16" s="29">
        <f>J16*I16</f>
        <v>0</v>
      </c>
    </row>
    <row r="17" spans="2:11" ht="55.5" x14ac:dyDescent="0.2">
      <c r="B17" s="60" t="s">
        <v>55</v>
      </c>
      <c r="C17" s="28">
        <v>4</v>
      </c>
      <c r="D17" s="10">
        <v>0</v>
      </c>
      <c r="E17" s="29">
        <f t="shared" ref="E17:E19" si="4">D17*C17</f>
        <v>0</v>
      </c>
      <c r="H17" s="60" t="s">
        <v>55</v>
      </c>
      <c r="I17" s="28">
        <v>4</v>
      </c>
      <c r="J17" s="10">
        <v>0</v>
      </c>
      <c r="K17" s="29">
        <f t="shared" ref="K17:K19" si="5">J17*I17</f>
        <v>0</v>
      </c>
    </row>
    <row r="18" spans="2:11" ht="55.5" x14ac:dyDescent="0.2">
      <c r="B18" s="60" t="s">
        <v>56</v>
      </c>
      <c r="C18" s="28">
        <v>3</v>
      </c>
      <c r="D18" s="10">
        <v>0</v>
      </c>
      <c r="E18" s="29">
        <f t="shared" si="4"/>
        <v>0</v>
      </c>
      <c r="H18" s="60" t="s">
        <v>56</v>
      </c>
      <c r="I18" s="28">
        <v>3</v>
      </c>
      <c r="J18" s="10">
        <v>0</v>
      </c>
      <c r="K18" s="29">
        <f t="shared" si="5"/>
        <v>0</v>
      </c>
    </row>
    <row r="19" spans="2:11" ht="56.25" thickBot="1" x14ac:dyDescent="0.25">
      <c r="B19" s="62" t="s">
        <v>57</v>
      </c>
      <c r="C19" s="33">
        <v>2</v>
      </c>
      <c r="D19" s="34">
        <v>0</v>
      </c>
      <c r="E19" s="35">
        <f t="shared" si="4"/>
        <v>0</v>
      </c>
      <c r="H19" s="62" t="s">
        <v>57</v>
      </c>
      <c r="I19" s="33">
        <v>2</v>
      </c>
      <c r="J19" s="34">
        <v>0</v>
      </c>
      <c r="K19" s="35">
        <f t="shared" si="5"/>
        <v>0</v>
      </c>
    </row>
    <row r="20" spans="2:11" ht="27.75" x14ac:dyDescent="0.2">
      <c r="B20" s="68" t="s">
        <v>27</v>
      </c>
      <c r="C20" s="69"/>
      <c r="D20" s="69"/>
      <c r="E20" s="70"/>
      <c r="H20" s="68" t="s">
        <v>27</v>
      </c>
      <c r="I20" s="69"/>
      <c r="J20" s="69"/>
      <c r="K20" s="70"/>
    </row>
    <row r="21" spans="2:11" ht="27.75" x14ac:dyDescent="0.2">
      <c r="B21" s="52" t="s">
        <v>28</v>
      </c>
      <c r="C21" s="53">
        <v>10</v>
      </c>
      <c r="D21" s="54">
        <v>0</v>
      </c>
      <c r="E21" s="29">
        <f t="shared" ref="E21:E28" si="6">C21*D21</f>
        <v>0</v>
      </c>
      <c r="H21" s="52" t="s">
        <v>28</v>
      </c>
      <c r="I21" s="53">
        <v>10</v>
      </c>
      <c r="J21" s="54">
        <v>0</v>
      </c>
      <c r="K21" s="29">
        <f t="shared" ref="K21:K23" si="7">I21*J21</f>
        <v>0</v>
      </c>
    </row>
    <row r="22" spans="2:11" ht="27.75" x14ac:dyDescent="0.2">
      <c r="B22" s="55" t="s">
        <v>38</v>
      </c>
      <c r="C22" s="13">
        <v>8</v>
      </c>
      <c r="D22" s="56">
        <v>0</v>
      </c>
      <c r="E22" s="11">
        <f t="shared" si="6"/>
        <v>0</v>
      </c>
      <c r="H22" s="55" t="s">
        <v>38</v>
      </c>
      <c r="I22" s="13">
        <v>8</v>
      </c>
      <c r="J22" s="56">
        <v>0</v>
      </c>
      <c r="K22" s="11">
        <f t="shared" si="7"/>
        <v>0</v>
      </c>
    </row>
    <row r="23" spans="2:11" ht="27.75" x14ac:dyDescent="0.2">
      <c r="B23" s="55" t="s">
        <v>29</v>
      </c>
      <c r="C23" s="13">
        <v>4</v>
      </c>
      <c r="D23" s="56">
        <v>0</v>
      </c>
      <c r="E23" s="11">
        <f t="shared" si="6"/>
        <v>0</v>
      </c>
      <c r="H23" s="55" t="s">
        <v>29</v>
      </c>
      <c r="I23" s="13">
        <v>4</v>
      </c>
      <c r="J23" s="56">
        <v>0</v>
      </c>
      <c r="K23" s="11">
        <f t="shared" si="7"/>
        <v>0</v>
      </c>
    </row>
    <row r="24" spans="2:11" ht="27.75" x14ac:dyDescent="0.2">
      <c r="B24" s="57" t="s">
        <v>30</v>
      </c>
      <c r="C24" s="13">
        <v>2</v>
      </c>
      <c r="D24" s="56">
        <v>0</v>
      </c>
      <c r="E24" s="11">
        <f>C24*D24</f>
        <v>0</v>
      </c>
      <c r="H24" s="57" t="s">
        <v>30</v>
      </c>
      <c r="I24" s="13">
        <v>2</v>
      </c>
      <c r="J24" s="56">
        <v>0</v>
      </c>
      <c r="K24" s="11">
        <f>I24*J24</f>
        <v>0</v>
      </c>
    </row>
    <row r="25" spans="2:11" ht="28.5" thickBot="1" x14ac:dyDescent="0.25">
      <c r="B25" s="58" t="s">
        <v>31</v>
      </c>
      <c r="C25" s="46">
        <v>1</v>
      </c>
      <c r="D25" s="59">
        <v>0</v>
      </c>
      <c r="E25" s="48">
        <f>C25*D25</f>
        <v>0</v>
      </c>
      <c r="H25" s="58" t="s">
        <v>31</v>
      </c>
      <c r="I25" s="46">
        <v>1</v>
      </c>
      <c r="J25" s="59">
        <v>0</v>
      </c>
      <c r="K25" s="48">
        <f>I25*J25</f>
        <v>0</v>
      </c>
    </row>
    <row r="26" spans="2:11" ht="27.75" x14ac:dyDescent="0.2">
      <c r="B26" s="42" t="s">
        <v>32</v>
      </c>
      <c r="C26" s="43">
        <v>10</v>
      </c>
      <c r="D26" s="44">
        <v>0</v>
      </c>
      <c r="E26" s="12">
        <f t="shared" si="6"/>
        <v>0</v>
      </c>
      <c r="H26" s="42" t="s">
        <v>32</v>
      </c>
      <c r="I26" s="43">
        <v>10</v>
      </c>
      <c r="J26" s="44">
        <v>0</v>
      </c>
      <c r="K26" s="12">
        <f t="shared" ref="K26:K28" si="8">I26*J26</f>
        <v>0</v>
      </c>
    </row>
    <row r="27" spans="2:11" ht="28.5" thickBot="1" x14ac:dyDescent="0.25">
      <c r="B27" s="45" t="s">
        <v>33</v>
      </c>
      <c r="C27" s="46">
        <v>5</v>
      </c>
      <c r="D27" s="47">
        <v>0</v>
      </c>
      <c r="E27" s="48">
        <f t="shared" si="6"/>
        <v>0</v>
      </c>
      <c r="H27" s="45" t="s">
        <v>33</v>
      </c>
      <c r="I27" s="46">
        <v>5</v>
      </c>
      <c r="J27" s="47">
        <v>0</v>
      </c>
      <c r="K27" s="48">
        <f t="shared" si="8"/>
        <v>0</v>
      </c>
    </row>
    <row r="28" spans="2:11" ht="56.25" thickBot="1" x14ac:dyDescent="0.25">
      <c r="B28" s="49" t="s">
        <v>34</v>
      </c>
      <c r="C28" s="39">
        <v>3</v>
      </c>
      <c r="D28" s="67">
        <v>0</v>
      </c>
      <c r="E28" s="40">
        <f t="shared" si="6"/>
        <v>0</v>
      </c>
      <c r="H28" s="49" t="s">
        <v>34</v>
      </c>
      <c r="I28" s="39">
        <v>3</v>
      </c>
      <c r="J28" s="67">
        <v>0</v>
      </c>
      <c r="K28" s="40">
        <f t="shared" si="8"/>
        <v>0</v>
      </c>
    </row>
    <row r="29" spans="2:11" ht="27.75" x14ac:dyDescent="0.2">
      <c r="B29" s="71" t="s">
        <v>37</v>
      </c>
      <c r="C29" s="72"/>
      <c r="D29" s="72"/>
      <c r="E29" s="73"/>
      <c r="H29" s="71" t="s">
        <v>37</v>
      </c>
      <c r="I29" s="72"/>
      <c r="J29" s="72"/>
      <c r="K29" s="73"/>
    </row>
    <row r="30" spans="2:11" ht="27.75" x14ac:dyDescent="0.65">
      <c r="B30" s="16" t="s">
        <v>35</v>
      </c>
      <c r="C30" s="3">
        <v>10</v>
      </c>
      <c r="D30" s="64">
        <v>0</v>
      </c>
      <c r="E30" s="2">
        <f>D30*C30</f>
        <v>0</v>
      </c>
      <c r="H30" s="16" t="s">
        <v>35</v>
      </c>
      <c r="I30" s="3">
        <v>10</v>
      </c>
      <c r="J30" s="64">
        <v>0</v>
      </c>
      <c r="K30" s="2">
        <f>J30*I30</f>
        <v>0</v>
      </c>
    </row>
    <row r="31" spans="2:11" ht="28.5" thickBot="1" x14ac:dyDescent="0.7">
      <c r="B31" s="18" t="s">
        <v>36</v>
      </c>
      <c r="C31" s="14">
        <v>5</v>
      </c>
      <c r="D31" s="65">
        <v>0</v>
      </c>
      <c r="E31" s="15">
        <f>D31*C31</f>
        <v>0</v>
      </c>
      <c r="H31" s="18" t="s">
        <v>36</v>
      </c>
      <c r="I31" s="14">
        <v>5</v>
      </c>
      <c r="J31" s="65">
        <v>0</v>
      </c>
      <c r="K31" s="15">
        <f>J31*I31</f>
        <v>0</v>
      </c>
    </row>
    <row r="32" spans="2:11" ht="28.5" thickBot="1" x14ac:dyDescent="0.25">
      <c r="B32" s="50" t="s">
        <v>44</v>
      </c>
      <c r="C32" s="51">
        <v>1</v>
      </c>
      <c r="D32" s="66">
        <v>0</v>
      </c>
      <c r="E32" s="35">
        <f>D32*C32</f>
        <v>0</v>
      </c>
      <c r="H32" s="50" t="s">
        <v>44</v>
      </c>
      <c r="I32" s="51">
        <v>1</v>
      </c>
      <c r="J32" s="66">
        <v>0</v>
      </c>
      <c r="K32" s="35">
        <f>J32*I32</f>
        <v>0</v>
      </c>
    </row>
    <row r="33" spans="2:11" ht="28.5" thickBot="1" x14ac:dyDescent="0.7">
      <c r="B33" s="23" t="s">
        <v>3</v>
      </c>
      <c r="C33" s="24"/>
      <c r="D33" s="25"/>
      <c r="E33" s="17">
        <f>SUM(E6:E9,E11:E14,E16:E19,E21:E28,E30:E32)</f>
        <v>0</v>
      </c>
      <c r="H33" s="23" t="s">
        <v>3</v>
      </c>
      <c r="I33" s="24"/>
      <c r="J33" s="25"/>
      <c r="K33" s="17">
        <f>SUM(K6:K9,K11:K14,K16:K19,K21:K28,K30:K32)</f>
        <v>0</v>
      </c>
    </row>
    <row r="34" spans="2:11" ht="27.75" x14ac:dyDescent="0.65">
      <c r="B34" s="118" t="s">
        <v>6</v>
      </c>
      <c r="C34" s="118"/>
      <c r="D34" s="118"/>
      <c r="E34" s="22" t="str">
        <f>IF(E33&lt;19.5,"ไม่สนับสนุน",500000)</f>
        <v>ไม่สนับสนุน</v>
      </c>
      <c r="H34" s="118" t="s">
        <v>11</v>
      </c>
      <c r="I34" s="118"/>
      <c r="J34" s="118"/>
      <c r="K34" s="22" t="str">
        <f>IF(K33&lt;19.5,"ไม่สนับสนุน",IF(K33&lt;=100,K33*10000,IF(K33&gt;100,100*10000)))</f>
        <v>ไม่สนับสนุน</v>
      </c>
    </row>
    <row r="35" spans="2:11" s="1" customFormat="1" ht="27.75" x14ac:dyDescent="0.65">
      <c r="B35" s="26"/>
      <c r="C35" s="26"/>
      <c r="D35" s="26"/>
      <c r="E35" s="4"/>
      <c r="H35" s="134" t="s">
        <v>5</v>
      </c>
      <c r="I35" s="134"/>
      <c r="J35" s="134"/>
      <c r="K35" s="6">
        <v>0</v>
      </c>
    </row>
    <row r="36" spans="2:11" s="1" customFormat="1" ht="27.75" x14ac:dyDescent="0.65">
      <c r="B36" s="19"/>
      <c r="C36" s="19"/>
      <c r="D36" s="19"/>
      <c r="E36" s="7"/>
      <c r="H36" s="134" t="s">
        <v>12</v>
      </c>
      <c r="I36" s="134"/>
      <c r="J36" s="134"/>
      <c r="K36" s="4">
        <f>K35*30%</f>
        <v>0</v>
      </c>
    </row>
    <row r="37" spans="2:11" s="1" customFormat="1" ht="27.75" x14ac:dyDescent="0.65">
      <c r="B37" s="133"/>
      <c r="C37" s="133"/>
      <c r="D37" s="133"/>
      <c r="E37" s="7"/>
      <c r="H37" s="133" t="s">
        <v>7</v>
      </c>
      <c r="I37" s="133"/>
      <c r="J37" s="133"/>
      <c r="K37" s="7" t="str">
        <f>IF(K34="ไม่สนับสนุน","ไม่สนับสนุน",K34+K36)</f>
        <v>ไม่สนับสนุน</v>
      </c>
    </row>
    <row r="38" spans="2:11" s="1" customFormat="1" ht="27.75" x14ac:dyDescent="0.65">
      <c r="B38" s="27"/>
      <c r="C38" s="27"/>
      <c r="D38" s="27"/>
      <c r="E38" s="7"/>
      <c r="H38" s="27"/>
      <c r="I38" s="27"/>
      <c r="J38" s="27"/>
      <c r="K38" s="7"/>
    </row>
    <row r="39" spans="2:11" s="1" customFormat="1" ht="55.5" customHeight="1" thickBot="1" x14ac:dyDescent="0.7">
      <c r="B39" s="113" t="s">
        <v>17</v>
      </c>
      <c r="C39" s="114"/>
      <c r="D39" s="114"/>
      <c r="E39" s="114"/>
      <c r="H39" s="113" t="s">
        <v>18</v>
      </c>
      <c r="I39" s="114"/>
      <c r="J39" s="114"/>
      <c r="K39" s="114"/>
    </row>
    <row r="40" spans="2:11" ht="28.5" thickBot="1" x14ac:dyDescent="0.7">
      <c r="B40" s="30" t="s">
        <v>0</v>
      </c>
      <c r="C40" s="31" t="s">
        <v>1</v>
      </c>
      <c r="D40" s="31" t="s">
        <v>4</v>
      </c>
      <c r="E40" s="32" t="s">
        <v>2</v>
      </c>
      <c r="H40" s="30" t="s">
        <v>0</v>
      </c>
      <c r="I40" s="31" t="s">
        <v>1</v>
      </c>
      <c r="J40" s="31" t="s">
        <v>4</v>
      </c>
      <c r="K40" s="32" t="s">
        <v>2</v>
      </c>
    </row>
    <row r="41" spans="2:11" ht="27.75" x14ac:dyDescent="0.2">
      <c r="B41" s="68" t="s">
        <v>24</v>
      </c>
      <c r="C41" s="69"/>
      <c r="D41" s="69"/>
      <c r="E41" s="70"/>
      <c r="H41" s="68" t="s">
        <v>24</v>
      </c>
      <c r="I41" s="69"/>
      <c r="J41" s="69"/>
      <c r="K41" s="70"/>
    </row>
    <row r="42" spans="2:11" ht="27.75" x14ac:dyDescent="0.2">
      <c r="B42" s="60" t="s">
        <v>46</v>
      </c>
      <c r="C42" s="28">
        <v>10</v>
      </c>
      <c r="D42" s="10">
        <v>0</v>
      </c>
      <c r="E42" s="29">
        <f>D42*C42</f>
        <v>0</v>
      </c>
      <c r="H42" s="60" t="s">
        <v>46</v>
      </c>
      <c r="I42" s="28">
        <v>10</v>
      </c>
      <c r="J42" s="10">
        <v>0</v>
      </c>
      <c r="K42" s="29">
        <f>J42*I42</f>
        <v>0</v>
      </c>
    </row>
    <row r="43" spans="2:11" ht="55.5" x14ac:dyDescent="0.2">
      <c r="B43" s="60" t="s">
        <v>47</v>
      </c>
      <c r="C43" s="28">
        <v>9</v>
      </c>
      <c r="D43" s="10">
        <v>0</v>
      </c>
      <c r="E43" s="29">
        <f t="shared" ref="E43:E45" si="9">D43*C43</f>
        <v>0</v>
      </c>
      <c r="H43" s="60" t="s">
        <v>47</v>
      </c>
      <c r="I43" s="28">
        <v>9</v>
      </c>
      <c r="J43" s="10">
        <v>0</v>
      </c>
      <c r="K43" s="29">
        <f t="shared" ref="K43:K45" si="10">J43*I43</f>
        <v>0</v>
      </c>
    </row>
    <row r="44" spans="2:11" ht="55.5" x14ac:dyDescent="0.2">
      <c r="B44" s="60" t="s">
        <v>48</v>
      </c>
      <c r="C44" s="28">
        <v>8</v>
      </c>
      <c r="D44" s="10">
        <v>0</v>
      </c>
      <c r="E44" s="29">
        <f t="shared" si="9"/>
        <v>0</v>
      </c>
      <c r="H44" s="60" t="s">
        <v>48</v>
      </c>
      <c r="I44" s="28">
        <v>8</v>
      </c>
      <c r="J44" s="10">
        <v>0</v>
      </c>
      <c r="K44" s="29">
        <f t="shared" si="10"/>
        <v>0</v>
      </c>
    </row>
    <row r="45" spans="2:11" ht="56.25" thickBot="1" x14ac:dyDescent="0.25">
      <c r="B45" s="61" t="s">
        <v>49</v>
      </c>
      <c r="C45" s="36">
        <v>7</v>
      </c>
      <c r="D45" s="37">
        <v>0</v>
      </c>
      <c r="E45" s="38">
        <f t="shared" si="9"/>
        <v>0</v>
      </c>
      <c r="H45" s="61" t="s">
        <v>49</v>
      </c>
      <c r="I45" s="36">
        <v>7</v>
      </c>
      <c r="J45" s="37">
        <v>0</v>
      </c>
      <c r="K45" s="38">
        <f t="shared" si="10"/>
        <v>0</v>
      </c>
    </row>
    <row r="46" spans="2:11" ht="27.75" x14ac:dyDescent="0.2">
      <c r="B46" s="68" t="s">
        <v>25</v>
      </c>
      <c r="C46" s="69"/>
      <c r="D46" s="69"/>
      <c r="E46" s="70"/>
      <c r="H46" s="68" t="s">
        <v>25</v>
      </c>
      <c r="I46" s="69"/>
      <c r="J46" s="69"/>
      <c r="K46" s="70"/>
    </row>
    <row r="47" spans="2:11" ht="27.75" x14ac:dyDescent="0.2">
      <c r="B47" s="60" t="s">
        <v>50</v>
      </c>
      <c r="C47" s="28">
        <v>8</v>
      </c>
      <c r="D47" s="10">
        <v>0</v>
      </c>
      <c r="E47" s="29">
        <f>D47*C47</f>
        <v>0</v>
      </c>
      <c r="H47" s="60" t="s">
        <v>50</v>
      </c>
      <c r="I47" s="28">
        <v>8</v>
      </c>
      <c r="J47" s="10">
        <v>0</v>
      </c>
      <c r="K47" s="29">
        <f>J47*I47</f>
        <v>0</v>
      </c>
    </row>
    <row r="48" spans="2:11" ht="55.5" x14ac:dyDescent="0.2">
      <c r="B48" s="60" t="s">
        <v>51</v>
      </c>
      <c r="C48" s="28">
        <v>7</v>
      </c>
      <c r="D48" s="10">
        <v>0</v>
      </c>
      <c r="E48" s="29">
        <f t="shared" ref="E48:E50" si="11">D48*C48</f>
        <v>0</v>
      </c>
      <c r="H48" s="60" t="s">
        <v>51</v>
      </c>
      <c r="I48" s="28">
        <v>7</v>
      </c>
      <c r="J48" s="10">
        <v>0</v>
      </c>
      <c r="K48" s="29">
        <f t="shared" ref="K48:K50" si="12">J48*I48</f>
        <v>0</v>
      </c>
    </row>
    <row r="49" spans="2:11" ht="55.5" x14ac:dyDescent="0.2">
      <c r="B49" s="60" t="s">
        <v>52</v>
      </c>
      <c r="C49" s="28">
        <v>6</v>
      </c>
      <c r="D49" s="10">
        <v>0</v>
      </c>
      <c r="E49" s="29">
        <f t="shared" si="11"/>
        <v>0</v>
      </c>
      <c r="H49" s="60" t="s">
        <v>52</v>
      </c>
      <c r="I49" s="28">
        <v>6</v>
      </c>
      <c r="J49" s="10">
        <v>0</v>
      </c>
      <c r="K49" s="29">
        <f t="shared" si="12"/>
        <v>0</v>
      </c>
    </row>
    <row r="50" spans="2:11" ht="56.25" thickBot="1" x14ac:dyDescent="0.25">
      <c r="B50" s="62" t="s">
        <v>53</v>
      </c>
      <c r="C50" s="33">
        <v>5</v>
      </c>
      <c r="D50" s="34">
        <v>0</v>
      </c>
      <c r="E50" s="35">
        <f t="shared" si="11"/>
        <v>0</v>
      </c>
      <c r="H50" s="62" t="s">
        <v>53</v>
      </c>
      <c r="I50" s="33">
        <v>5</v>
      </c>
      <c r="J50" s="34">
        <v>0</v>
      </c>
      <c r="K50" s="35">
        <f t="shared" si="12"/>
        <v>0</v>
      </c>
    </row>
    <row r="51" spans="2:11" ht="27.75" x14ac:dyDescent="0.2">
      <c r="B51" s="68" t="s">
        <v>26</v>
      </c>
      <c r="C51" s="69"/>
      <c r="D51" s="69"/>
      <c r="E51" s="70"/>
      <c r="H51" s="68" t="s">
        <v>26</v>
      </c>
      <c r="I51" s="69"/>
      <c r="J51" s="69"/>
      <c r="K51" s="70"/>
    </row>
    <row r="52" spans="2:11" ht="27.75" x14ac:dyDescent="0.2">
      <c r="B52" s="60" t="s">
        <v>54</v>
      </c>
      <c r="C52" s="28">
        <v>5</v>
      </c>
      <c r="D52" s="10">
        <v>0</v>
      </c>
      <c r="E52" s="29">
        <f>D52*C52</f>
        <v>0</v>
      </c>
      <c r="H52" s="60" t="s">
        <v>54</v>
      </c>
      <c r="I52" s="28">
        <v>5</v>
      </c>
      <c r="J52" s="10">
        <v>0</v>
      </c>
      <c r="K52" s="29">
        <f>J52*I52</f>
        <v>0</v>
      </c>
    </row>
    <row r="53" spans="2:11" ht="55.5" x14ac:dyDescent="0.2">
      <c r="B53" s="60" t="s">
        <v>55</v>
      </c>
      <c r="C53" s="28">
        <v>4</v>
      </c>
      <c r="D53" s="10">
        <v>0</v>
      </c>
      <c r="E53" s="29">
        <f t="shared" ref="E53:E55" si="13">D53*C53</f>
        <v>0</v>
      </c>
      <c r="H53" s="60" t="s">
        <v>55</v>
      </c>
      <c r="I53" s="28">
        <v>4</v>
      </c>
      <c r="J53" s="10">
        <v>0</v>
      </c>
      <c r="K53" s="29">
        <f t="shared" ref="K53:K55" si="14">J53*I53</f>
        <v>0</v>
      </c>
    </row>
    <row r="54" spans="2:11" ht="55.5" x14ac:dyDescent="0.2">
      <c r="B54" s="60" t="s">
        <v>56</v>
      </c>
      <c r="C54" s="28">
        <v>3</v>
      </c>
      <c r="D54" s="10">
        <v>0</v>
      </c>
      <c r="E54" s="29">
        <f t="shared" si="13"/>
        <v>0</v>
      </c>
      <c r="H54" s="60" t="s">
        <v>56</v>
      </c>
      <c r="I54" s="28">
        <v>3</v>
      </c>
      <c r="J54" s="10">
        <v>0</v>
      </c>
      <c r="K54" s="29">
        <f t="shared" si="14"/>
        <v>0</v>
      </c>
    </row>
    <row r="55" spans="2:11" ht="56.25" thickBot="1" x14ac:dyDescent="0.25">
      <c r="B55" s="62" t="s">
        <v>57</v>
      </c>
      <c r="C55" s="33">
        <v>2</v>
      </c>
      <c r="D55" s="34">
        <v>0</v>
      </c>
      <c r="E55" s="35">
        <f t="shared" si="13"/>
        <v>0</v>
      </c>
      <c r="H55" s="62" t="s">
        <v>57</v>
      </c>
      <c r="I55" s="33">
        <v>2</v>
      </c>
      <c r="J55" s="34">
        <v>0</v>
      </c>
      <c r="K55" s="35">
        <f t="shared" si="14"/>
        <v>0</v>
      </c>
    </row>
    <row r="56" spans="2:11" ht="27.75" x14ac:dyDescent="0.2">
      <c r="B56" s="68" t="s">
        <v>27</v>
      </c>
      <c r="C56" s="69"/>
      <c r="D56" s="69"/>
      <c r="E56" s="70"/>
      <c r="H56" s="68" t="s">
        <v>27</v>
      </c>
      <c r="I56" s="69"/>
      <c r="J56" s="69"/>
      <c r="K56" s="70"/>
    </row>
    <row r="57" spans="2:11" ht="27.75" x14ac:dyDescent="0.2">
      <c r="B57" s="52" t="s">
        <v>28</v>
      </c>
      <c r="C57" s="53">
        <v>10</v>
      </c>
      <c r="D57" s="54">
        <v>0</v>
      </c>
      <c r="E57" s="29">
        <f t="shared" ref="E57:E59" si="15">C57*D57</f>
        <v>0</v>
      </c>
      <c r="H57" s="52" t="s">
        <v>28</v>
      </c>
      <c r="I57" s="53">
        <v>10</v>
      </c>
      <c r="J57" s="54">
        <v>0</v>
      </c>
      <c r="K57" s="29">
        <f t="shared" ref="K57:K59" si="16">I57*J57</f>
        <v>0</v>
      </c>
    </row>
    <row r="58" spans="2:11" ht="27.75" x14ac:dyDescent="0.2">
      <c r="B58" s="55" t="s">
        <v>38</v>
      </c>
      <c r="C58" s="13">
        <v>8</v>
      </c>
      <c r="D58" s="56">
        <v>0</v>
      </c>
      <c r="E58" s="11">
        <f t="shared" si="15"/>
        <v>0</v>
      </c>
      <c r="H58" s="55" t="s">
        <v>38</v>
      </c>
      <c r="I58" s="13">
        <v>8</v>
      </c>
      <c r="J58" s="56">
        <v>0</v>
      </c>
      <c r="K58" s="11">
        <f t="shared" si="16"/>
        <v>0</v>
      </c>
    </row>
    <row r="59" spans="2:11" ht="27.75" x14ac:dyDescent="0.2">
      <c r="B59" s="55" t="s">
        <v>29</v>
      </c>
      <c r="C59" s="13">
        <v>4</v>
      </c>
      <c r="D59" s="56">
        <v>0</v>
      </c>
      <c r="E59" s="11">
        <f t="shared" si="15"/>
        <v>0</v>
      </c>
      <c r="H59" s="55" t="s">
        <v>29</v>
      </c>
      <c r="I59" s="13">
        <v>4</v>
      </c>
      <c r="J59" s="56">
        <v>0</v>
      </c>
      <c r="K59" s="11">
        <f t="shared" si="16"/>
        <v>0</v>
      </c>
    </row>
    <row r="60" spans="2:11" ht="27.75" x14ac:dyDescent="0.2">
      <c r="B60" s="57" t="s">
        <v>30</v>
      </c>
      <c r="C60" s="13">
        <v>2</v>
      </c>
      <c r="D60" s="56">
        <v>0</v>
      </c>
      <c r="E60" s="11">
        <f>C60*D60</f>
        <v>0</v>
      </c>
      <c r="H60" s="57" t="s">
        <v>30</v>
      </c>
      <c r="I60" s="13">
        <v>2</v>
      </c>
      <c r="J60" s="56">
        <v>0</v>
      </c>
      <c r="K60" s="11">
        <f>I60*J60</f>
        <v>0</v>
      </c>
    </row>
    <row r="61" spans="2:11" ht="28.5" thickBot="1" x14ac:dyDescent="0.25">
      <c r="B61" s="58" t="s">
        <v>31</v>
      </c>
      <c r="C61" s="46">
        <v>1</v>
      </c>
      <c r="D61" s="59">
        <v>0</v>
      </c>
      <c r="E61" s="48">
        <f>C61*D61</f>
        <v>0</v>
      </c>
      <c r="H61" s="58" t="s">
        <v>31</v>
      </c>
      <c r="I61" s="46">
        <v>1</v>
      </c>
      <c r="J61" s="59">
        <v>0</v>
      </c>
      <c r="K61" s="48">
        <f>I61*J61</f>
        <v>0</v>
      </c>
    </row>
    <row r="62" spans="2:11" ht="27.75" x14ac:dyDescent="0.2">
      <c r="B62" s="42" t="s">
        <v>32</v>
      </c>
      <c r="C62" s="43">
        <v>10</v>
      </c>
      <c r="D62" s="44">
        <v>0</v>
      </c>
      <c r="E62" s="12">
        <f t="shared" ref="E62:E64" si="17">C62*D62</f>
        <v>0</v>
      </c>
      <c r="H62" s="42" t="s">
        <v>32</v>
      </c>
      <c r="I62" s="43">
        <v>10</v>
      </c>
      <c r="J62" s="44">
        <v>0</v>
      </c>
      <c r="K62" s="12">
        <f t="shared" ref="K62:K64" si="18">I62*J62</f>
        <v>0</v>
      </c>
    </row>
    <row r="63" spans="2:11" ht="28.5" thickBot="1" x14ac:dyDescent="0.25">
      <c r="B63" s="45" t="s">
        <v>33</v>
      </c>
      <c r="C63" s="46">
        <v>5</v>
      </c>
      <c r="D63" s="47">
        <v>0</v>
      </c>
      <c r="E63" s="48">
        <f t="shared" si="17"/>
        <v>0</v>
      </c>
      <c r="H63" s="45" t="s">
        <v>33</v>
      </c>
      <c r="I63" s="46">
        <v>5</v>
      </c>
      <c r="J63" s="47">
        <v>0</v>
      </c>
      <c r="K63" s="48">
        <f t="shared" si="18"/>
        <v>0</v>
      </c>
    </row>
    <row r="64" spans="2:11" ht="56.25" thickBot="1" x14ac:dyDescent="0.25">
      <c r="B64" s="49" t="s">
        <v>34</v>
      </c>
      <c r="C64" s="39">
        <v>3</v>
      </c>
      <c r="D64" s="67">
        <v>0</v>
      </c>
      <c r="E64" s="40">
        <f t="shared" si="17"/>
        <v>0</v>
      </c>
      <c r="H64" s="49" t="s">
        <v>34</v>
      </c>
      <c r="I64" s="39">
        <v>3</v>
      </c>
      <c r="J64" s="67">
        <v>0</v>
      </c>
      <c r="K64" s="40">
        <f t="shared" si="18"/>
        <v>0</v>
      </c>
    </row>
    <row r="65" spans="2:11" ht="27.75" x14ac:dyDescent="0.2">
      <c r="B65" s="71" t="s">
        <v>37</v>
      </c>
      <c r="C65" s="72"/>
      <c r="D65" s="72"/>
      <c r="E65" s="73"/>
      <c r="H65" s="71" t="s">
        <v>37</v>
      </c>
      <c r="I65" s="72"/>
      <c r="J65" s="72"/>
      <c r="K65" s="73"/>
    </row>
    <row r="66" spans="2:11" ht="27.75" x14ac:dyDescent="0.65">
      <c r="B66" s="16" t="s">
        <v>35</v>
      </c>
      <c r="C66" s="3">
        <v>10</v>
      </c>
      <c r="D66" s="64">
        <v>0</v>
      </c>
      <c r="E66" s="2">
        <f>D66*C66</f>
        <v>0</v>
      </c>
      <c r="H66" s="16" t="s">
        <v>35</v>
      </c>
      <c r="I66" s="3">
        <v>10</v>
      </c>
      <c r="J66" s="64">
        <v>0</v>
      </c>
      <c r="K66" s="2">
        <f>J66*I66</f>
        <v>0</v>
      </c>
    </row>
    <row r="67" spans="2:11" ht="28.5" thickBot="1" x14ac:dyDescent="0.7">
      <c r="B67" s="18" t="s">
        <v>36</v>
      </c>
      <c r="C67" s="14">
        <v>5</v>
      </c>
      <c r="D67" s="65">
        <v>0</v>
      </c>
      <c r="E67" s="15">
        <f>D67*C67</f>
        <v>0</v>
      </c>
      <c r="H67" s="18" t="s">
        <v>36</v>
      </c>
      <c r="I67" s="14">
        <v>5</v>
      </c>
      <c r="J67" s="65">
        <v>0</v>
      </c>
      <c r="K67" s="15">
        <f>J67*I67</f>
        <v>0</v>
      </c>
    </row>
    <row r="68" spans="2:11" ht="28.5" thickBot="1" x14ac:dyDescent="0.25">
      <c r="B68" s="50" t="s">
        <v>44</v>
      </c>
      <c r="C68" s="51">
        <v>1</v>
      </c>
      <c r="D68" s="66">
        <v>0</v>
      </c>
      <c r="E68" s="35">
        <f>D68*C68</f>
        <v>0</v>
      </c>
      <c r="H68" s="50" t="s">
        <v>44</v>
      </c>
      <c r="I68" s="51">
        <v>1</v>
      </c>
      <c r="J68" s="66">
        <v>0</v>
      </c>
      <c r="K68" s="35">
        <f>J68*I68</f>
        <v>0</v>
      </c>
    </row>
    <row r="69" spans="2:11" ht="28.5" thickBot="1" x14ac:dyDescent="0.7">
      <c r="B69" s="23" t="s">
        <v>3</v>
      </c>
      <c r="C69" s="24"/>
      <c r="D69" s="25"/>
      <c r="E69" s="17">
        <f>SUM(E42:E45,E47:E50,E52:E55,E57:E64,E66:E68)</f>
        <v>0</v>
      </c>
      <c r="H69" s="23" t="s">
        <v>3</v>
      </c>
      <c r="I69" s="24"/>
      <c r="J69" s="25"/>
      <c r="K69" s="17">
        <f>SUM(K42:K45,K47:K50,K52:K55,K57:K64,K66:K68)</f>
        <v>0</v>
      </c>
    </row>
    <row r="70" spans="2:11" ht="27.75" x14ac:dyDescent="0.65">
      <c r="B70" s="118" t="s">
        <v>13</v>
      </c>
      <c r="C70" s="118"/>
      <c r="D70" s="118"/>
      <c r="E70" s="22" t="str">
        <f>IF(E69&lt;19.5,"ไม่สนับสนุน",IF(E69&lt;=100,E69*10000,IF(E69&gt;100,100*10000)))</f>
        <v>ไม่สนับสนุน</v>
      </c>
      <c r="H70" s="118" t="s">
        <v>14</v>
      </c>
      <c r="I70" s="118"/>
      <c r="J70" s="118"/>
      <c r="K70" s="22" t="str">
        <f>IF(K69&lt;19.5,"ไม่สนับสนุน",IF(K69&lt;=100,K69*10000,IF(K69&gt;100,100*10000)))</f>
        <v>ไม่สนับสนุน</v>
      </c>
    </row>
    <row r="71" spans="2:11" ht="27.75" x14ac:dyDescent="0.65">
      <c r="B71" s="134" t="s">
        <v>5</v>
      </c>
      <c r="C71" s="134"/>
      <c r="D71" s="134"/>
      <c r="E71" s="6">
        <v>0</v>
      </c>
      <c r="H71" s="134" t="s">
        <v>5</v>
      </c>
      <c r="I71" s="134"/>
      <c r="J71" s="134"/>
      <c r="K71" s="6">
        <v>0</v>
      </c>
    </row>
    <row r="72" spans="2:11" ht="27.75" x14ac:dyDescent="0.65">
      <c r="B72" s="134" t="s">
        <v>12</v>
      </c>
      <c r="C72" s="134"/>
      <c r="D72" s="134"/>
      <c r="E72" s="4">
        <f>E71*30%</f>
        <v>0</v>
      </c>
      <c r="H72" s="134" t="s">
        <v>12</v>
      </c>
      <c r="I72" s="134"/>
      <c r="J72" s="134"/>
      <c r="K72" s="4">
        <f>K71*30%</f>
        <v>0</v>
      </c>
    </row>
    <row r="73" spans="2:11" ht="27.75" x14ac:dyDescent="0.65">
      <c r="B73" s="133" t="s">
        <v>58</v>
      </c>
      <c r="C73" s="133"/>
      <c r="D73" s="133"/>
      <c r="E73" s="7" t="str">
        <f>IF(E70="ไม่สนับสนุน","ไม่สนับสนุน",E70+E72)</f>
        <v>ไม่สนับสนุน</v>
      </c>
      <c r="H73" s="133" t="s">
        <v>59</v>
      </c>
      <c r="I73" s="133"/>
      <c r="J73" s="133"/>
      <c r="K73" s="7" t="str">
        <f>IF(K70="ไม่สนับสนุน","ไม่สนับสนุน",K70+K72)</f>
        <v>ไม่สนับสนุน</v>
      </c>
    </row>
    <row r="74" spans="2:11" ht="27.75" x14ac:dyDescent="0.65">
      <c r="B74" s="27"/>
      <c r="C74" s="27"/>
      <c r="D74" s="27"/>
      <c r="E74" s="7"/>
      <c r="H74" s="27"/>
      <c r="I74" s="27"/>
      <c r="J74" s="27"/>
      <c r="K74" s="7"/>
    </row>
  </sheetData>
  <mergeCells count="19">
    <mergeCell ref="H35:J35"/>
    <mergeCell ref="B34:D34"/>
    <mergeCell ref="B1:K2"/>
    <mergeCell ref="B3:E3"/>
    <mergeCell ref="H3:K3"/>
    <mergeCell ref="H34:J34"/>
    <mergeCell ref="H36:J36"/>
    <mergeCell ref="B37:D37"/>
    <mergeCell ref="H37:J37"/>
    <mergeCell ref="B70:D70"/>
    <mergeCell ref="B71:D71"/>
    <mergeCell ref="B39:E39"/>
    <mergeCell ref="H39:K39"/>
    <mergeCell ref="B73:D73"/>
    <mergeCell ref="H70:J70"/>
    <mergeCell ref="H71:J71"/>
    <mergeCell ref="H72:J72"/>
    <mergeCell ref="H73:J73"/>
    <mergeCell ref="B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73"/>
  <sheetViews>
    <sheetView workbookViewId="0">
      <selection activeCell="H12" sqref="H12"/>
    </sheetView>
  </sheetViews>
  <sheetFormatPr defaultRowHeight="14.25" x14ac:dyDescent="0.2"/>
  <cols>
    <col min="2" max="2" width="45.375" customWidth="1"/>
    <col min="3" max="4" width="11.5" customWidth="1"/>
    <col min="5" max="5" width="12.75" bestFit="1" customWidth="1"/>
    <col min="6" max="6" width="11.5" customWidth="1"/>
    <col min="8" max="8" width="45.375" customWidth="1"/>
    <col min="9" max="10" width="11.5" customWidth="1"/>
    <col min="11" max="11" width="12.75" bestFit="1" customWidth="1"/>
  </cols>
  <sheetData>
    <row r="1" spans="2:11" s="1" customFormat="1" ht="27.75" x14ac:dyDescent="0.65">
      <c r="B1" s="135" t="s">
        <v>23</v>
      </c>
      <c r="C1" s="136"/>
      <c r="D1" s="136"/>
      <c r="E1" s="136"/>
      <c r="F1" s="136"/>
      <c r="G1" s="136"/>
      <c r="H1" s="136"/>
      <c r="I1" s="136"/>
      <c r="J1" s="136"/>
      <c r="K1" s="137"/>
    </row>
    <row r="2" spans="2:11" s="1" customFormat="1" ht="28.5" thickBot="1" x14ac:dyDescent="0.7">
      <c r="B2" s="138"/>
      <c r="C2" s="139"/>
      <c r="D2" s="139"/>
      <c r="E2" s="139"/>
      <c r="F2" s="139"/>
      <c r="G2" s="139"/>
      <c r="H2" s="139"/>
      <c r="I2" s="139"/>
      <c r="J2" s="139"/>
      <c r="K2" s="140"/>
    </row>
    <row r="3" spans="2:11" s="1" customFormat="1" ht="53.25" customHeight="1" thickBot="1" x14ac:dyDescent="0.7">
      <c r="B3" s="113" t="s">
        <v>15</v>
      </c>
      <c r="C3" s="114"/>
      <c r="D3" s="114"/>
      <c r="E3" s="114"/>
      <c r="H3" s="113" t="s">
        <v>16</v>
      </c>
      <c r="I3" s="114"/>
      <c r="J3" s="114"/>
      <c r="K3" s="114"/>
    </row>
    <row r="4" spans="2:11" ht="28.5" thickBot="1" x14ac:dyDescent="0.7">
      <c r="B4" s="30" t="s">
        <v>0</v>
      </c>
      <c r="C4" s="31" t="s">
        <v>1</v>
      </c>
      <c r="D4" s="31" t="s">
        <v>4</v>
      </c>
      <c r="E4" s="32" t="s">
        <v>2</v>
      </c>
      <c r="H4" s="30" t="s">
        <v>0</v>
      </c>
      <c r="I4" s="31" t="s">
        <v>1</v>
      </c>
      <c r="J4" s="31" t="s">
        <v>4</v>
      </c>
      <c r="K4" s="32" t="s">
        <v>2</v>
      </c>
    </row>
    <row r="5" spans="2:11" ht="27.75" x14ac:dyDescent="0.2">
      <c r="B5" s="68" t="s">
        <v>24</v>
      </c>
      <c r="C5" s="69"/>
      <c r="D5" s="69"/>
      <c r="E5" s="70"/>
      <c r="H5" s="68" t="s">
        <v>24</v>
      </c>
      <c r="I5" s="69"/>
      <c r="J5" s="69"/>
      <c r="K5" s="70"/>
    </row>
    <row r="6" spans="2:11" ht="27.75" x14ac:dyDescent="0.2">
      <c r="B6" s="60" t="s">
        <v>46</v>
      </c>
      <c r="C6" s="28">
        <v>10</v>
      </c>
      <c r="D6" s="10">
        <v>0</v>
      </c>
      <c r="E6" s="29">
        <f>D6*C6</f>
        <v>0</v>
      </c>
      <c r="H6" s="60" t="s">
        <v>46</v>
      </c>
      <c r="I6" s="28">
        <v>10</v>
      </c>
      <c r="J6" s="10">
        <v>0</v>
      </c>
      <c r="K6" s="29">
        <f>J6*I6</f>
        <v>0</v>
      </c>
    </row>
    <row r="7" spans="2:11" ht="55.5" x14ac:dyDescent="0.2">
      <c r="B7" s="60" t="s">
        <v>47</v>
      </c>
      <c r="C7" s="28">
        <v>9</v>
      </c>
      <c r="D7" s="10">
        <v>0</v>
      </c>
      <c r="E7" s="29">
        <f t="shared" ref="E7:E9" si="0">D7*C7</f>
        <v>0</v>
      </c>
      <c r="H7" s="60" t="s">
        <v>47</v>
      </c>
      <c r="I7" s="28">
        <v>9</v>
      </c>
      <c r="J7" s="10">
        <v>0</v>
      </c>
      <c r="K7" s="29">
        <f t="shared" ref="K7:K9" si="1">J7*I7</f>
        <v>0</v>
      </c>
    </row>
    <row r="8" spans="2:11" ht="55.5" x14ac:dyDescent="0.2">
      <c r="B8" s="60" t="s">
        <v>48</v>
      </c>
      <c r="C8" s="28">
        <v>8</v>
      </c>
      <c r="D8" s="10">
        <v>0</v>
      </c>
      <c r="E8" s="29">
        <f t="shared" si="0"/>
        <v>0</v>
      </c>
      <c r="H8" s="60" t="s">
        <v>48</v>
      </c>
      <c r="I8" s="28">
        <v>8</v>
      </c>
      <c r="J8" s="10">
        <v>0</v>
      </c>
      <c r="K8" s="29">
        <f t="shared" si="1"/>
        <v>0</v>
      </c>
    </row>
    <row r="9" spans="2:11" ht="56.25" thickBot="1" x14ac:dyDescent="0.25">
      <c r="B9" s="61" t="s">
        <v>49</v>
      </c>
      <c r="C9" s="36">
        <v>7</v>
      </c>
      <c r="D9" s="37">
        <v>0</v>
      </c>
      <c r="E9" s="38">
        <f t="shared" si="0"/>
        <v>0</v>
      </c>
      <c r="H9" s="61" t="s">
        <v>49</v>
      </c>
      <c r="I9" s="36">
        <v>7</v>
      </c>
      <c r="J9" s="37">
        <v>0</v>
      </c>
      <c r="K9" s="38">
        <f t="shared" si="1"/>
        <v>0</v>
      </c>
    </row>
    <row r="10" spans="2:11" ht="27.75" x14ac:dyDescent="0.2">
      <c r="B10" s="68" t="s">
        <v>25</v>
      </c>
      <c r="C10" s="69"/>
      <c r="D10" s="69"/>
      <c r="E10" s="70"/>
      <c r="H10" s="68" t="s">
        <v>25</v>
      </c>
      <c r="I10" s="69"/>
      <c r="J10" s="69"/>
      <c r="K10" s="70"/>
    </row>
    <row r="11" spans="2:11" ht="27.75" x14ac:dyDescent="0.2">
      <c r="B11" s="60" t="s">
        <v>50</v>
      </c>
      <c r="C11" s="28">
        <v>8</v>
      </c>
      <c r="D11" s="10">
        <v>0</v>
      </c>
      <c r="E11" s="29">
        <f>D11*C11</f>
        <v>0</v>
      </c>
      <c r="H11" s="60" t="s">
        <v>50</v>
      </c>
      <c r="I11" s="28">
        <v>8</v>
      </c>
      <c r="J11" s="10">
        <v>0</v>
      </c>
      <c r="K11" s="29">
        <f>J11*I11</f>
        <v>0</v>
      </c>
    </row>
    <row r="12" spans="2:11" ht="55.5" x14ac:dyDescent="0.2">
      <c r="B12" s="60" t="s">
        <v>51</v>
      </c>
      <c r="C12" s="28">
        <v>7</v>
      </c>
      <c r="D12" s="10">
        <v>0</v>
      </c>
      <c r="E12" s="29">
        <f t="shared" ref="E12:E14" si="2">D12*C12</f>
        <v>0</v>
      </c>
      <c r="H12" s="60" t="s">
        <v>51</v>
      </c>
      <c r="I12" s="28">
        <v>7</v>
      </c>
      <c r="J12" s="10">
        <v>0</v>
      </c>
      <c r="K12" s="29">
        <f t="shared" ref="K12:K14" si="3">J12*I12</f>
        <v>0</v>
      </c>
    </row>
    <row r="13" spans="2:11" ht="55.5" x14ac:dyDescent="0.2">
      <c r="B13" s="60" t="s">
        <v>52</v>
      </c>
      <c r="C13" s="28">
        <v>6</v>
      </c>
      <c r="D13" s="10">
        <v>0</v>
      </c>
      <c r="E13" s="29">
        <f t="shared" si="2"/>
        <v>0</v>
      </c>
      <c r="H13" s="60" t="s">
        <v>52</v>
      </c>
      <c r="I13" s="28">
        <v>6</v>
      </c>
      <c r="J13" s="10">
        <v>0</v>
      </c>
      <c r="K13" s="29">
        <f t="shared" si="3"/>
        <v>0</v>
      </c>
    </row>
    <row r="14" spans="2:11" ht="56.25" thickBot="1" x14ac:dyDescent="0.25">
      <c r="B14" s="62" t="s">
        <v>53</v>
      </c>
      <c r="C14" s="33">
        <v>5</v>
      </c>
      <c r="D14" s="34">
        <v>0</v>
      </c>
      <c r="E14" s="35">
        <f t="shared" si="2"/>
        <v>0</v>
      </c>
      <c r="H14" s="62" t="s">
        <v>53</v>
      </c>
      <c r="I14" s="33">
        <v>5</v>
      </c>
      <c r="J14" s="34">
        <v>0</v>
      </c>
      <c r="K14" s="35">
        <f t="shared" si="3"/>
        <v>0</v>
      </c>
    </row>
    <row r="15" spans="2:11" ht="27.75" x14ac:dyDescent="0.2">
      <c r="B15" s="68" t="s">
        <v>26</v>
      </c>
      <c r="C15" s="69"/>
      <c r="D15" s="69"/>
      <c r="E15" s="70"/>
      <c r="H15" s="68" t="s">
        <v>26</v>
      </c>
      <c r="I15" s="69"/>
      <c r="J15" s="69"/>
      <c r="K15" s="70"/>
    </row>
    <row r="16" spans="2:11" ht="27.75" x14ac:dyDescent="0.2">
      <c r="B16" s="60" t="s">
        <v>54</v>
      </c>
      <c r="C16" s="28">
        <v>5</v>
      </c>
      <c r="D16" s="10">
        <v>0</v>
      </c>
      <c r="E16" s="29">
        <f>D16*C16</f>
        <v>0</v>
      </c>
      <c r="H16" s="60" t="s">
        <v>54</v>
      </c>
      <c r="I16" s="28">
        <v>5</v>
      </c>
      <c r="J16" s="10">
        <v>0</v>
      </c>
      <c r="K16" s="29">
        <f>J16*I16</f>
        <v>0</v>
      </c>
    </row>
    <row r="17" spans="2:11" ht="55.5" x14ac:dyDescent="0.2">
      <c r="B17" s="60" t="s">
        <v>55</v>
      </c>
      <c r="C17" s="28">
        <v>4</v>
      </c>
      <c r="D17" s="10">
        <v>0</v>
      </c>
      <c r="E17" s="29">
        <f t="shared" ref="E17:E19" si="4">D17*C17</f>
        <v>0</v>
      </c>
      <c r="H17" s="60" t="s">
        <v>55</v>
      </c>
      <c r="I17" s="28">
        <v>4</v>
      </c>
      <c r="J17" s="10">
        <v>0</v>
      </c>
      <c r="K17" s="29">
        <f t="shared" ref="K17:K19" si="5">J17*I17</f>
        <v>0</v>
      </c>
    </row>
    <row r="18" spans="2:11" ht="55.5" x14ac:dyDescent="0.2">
      <c r="B18" s="60" t="s">
        <v>56</v>
      </c>
      <c r="C18" s="28">
        <v>3</v>
      </c>
      <c r="D18" s="10">
        <v>0</v>
      </c>
      <c r="E18" s="29">
        <f t="shared" si="4"/>
        <v>0</v>
      </c>
      <c r="H18" s="60" t="s">
        <v>56</v>
      </c>
      <c r="I18" s="28">
        <v>3</v>
      </c>
      <c r="J18" s="10">
        <v>0</v>
      </c>
      <c r="K18" s="29">
        <f t="shared" si="5"/>
        <v>0</v>
      </c>
    </row>
    <row r="19" spans="2:11" ht="56.25" thickBot="1" x14ac:dyDescent="0.25">
      <c r="B19" s="62" t="s">
        <v>57</v>
      </c>
      <c r="C19" s="33">
        <v>2</v>
      </c>
      <c r="D19" s="34">
        <v>0</v>
      </c>
      <c r="E19" s="35">
        <f t="shared" si="4"/>
        <v>0</v>
      </c>
      <c r="H19" s="62" t="s">
        <v>57</v>
      </c>
      <c r="I19" s="33">
        <v>2</v>
      </c>
      <c r="J19" s="34">
        <v>0</v>
      </c>
      <c r="K19" s="35">
        <f t="shared" si="5"/>
        <v>0</v>
      </c>
    </row>
    <row r="20" spans="2:11" ht="27.75" x14ac:dyDescent="0.2">
      <c r="B20" s="68" t="s">
        <v>27</v>
      </c>
      <c r="C20" s="69"/>
      <c r="D20" s="69"/>
      <c r="E20" s="70"/>
      <c r="H20" s="68" t="s">
        <v>27</v>
      </c>
      <c r="I20" s="69"/>
      <c r="J20" s="69"/>
      <c r="K20" s="70"/>
    </row>
    <row r="21" spans="2:11" ht="27.75" x14ac:dyDescent="0.2">
      <c r="B21" s="52" t="s">
        <v>28</v>
      </c>
      <c r="C21" s="53">
        <v>10</v>
      </c>
      <c r="D21" s="54">
        <v>0</v>
      </c>
      <c r="E21" s="29">
        <f t="shared" ref="E21:E28" si="6">C21*D21</f>
        <v>0</v>
      </c>
      <c r="H21" s="52" t="s">
        <v>28</v>
      </c>
      <c r="I21" s="53">
        <v>10</v>
      </c>
      <c r="J21" s="54">
        <v>0</v>
      </c>
      <c r="K21" s="29">
        <f t="shared" ref="K21:K23" si="7">I21*J21</f>
        <v>0</v>
      </c>
    </row>
    <row r="22" spans="2:11" ht="27.75" x14ac:dyDescent="0.2">
      <c r="B22" s="55" t="s">
        <v>38</v>
      </c>
      <c r="C22" s="13">
        <v>8</v>
      </c>
      <c r="D22" s="56">
        <v>0</v>
      </c>
      <c r="E22" s="11">
        <f t="shared" si="6"/>
        <v>0</v>
      </c>
      <c r="H22" s="55" t="s">
        <v>38</v>
      </c>
      <c r="I22" s="13">
        <v>8</v>
      </c>
      <c r="J22" s="56">
        <v>0</v>
      </c>
      <c r="K22" s="11">
        <f t="shared" si="7"/>
        <v>0</v>
      </c>
    </row>
    <row r="23" spans="2:11" ht="27.75" x14ac:dyDescent="0.2">
      <c r="B23" s="55" t="s">
        <v>29</v>
      </c>
      <c r="C23" s="13">
        <v>4</v>
      </c>
      <c r="D23" s="56">
        <v>0</v>
      </c>
      <c r="E23" s="11">
        <f t="shared" si="6"/>
        <v>0</v>
      </c>
      <c r="H23" s="55" t="s">
        <v>29</v>
      </c>
      <c r="I23" s="13">
        <v>4</v>
      </c>
      <c r="J23" s="56">
        <v>0</v>
      </c>
      <c r="K23" s="11">
        <f t="shared" si="7"/>
        <v>0</v>
      </c>
    </row>
    <row r="24" spans="2:11" ht="27.75" x14ac:dyDescent="0.2">
      <c r="B24" s="57" t="s">
        <v>30</v>
      </c>
      <c r="C24" s="13">
        <v>2</v>
      </c>
      <c r="D24" s="56">
        <v>0</v>
      </c>
      <c r="E24" s="11">
        <f>C24*D24</f>
        <v>0</v>
      </c>
      <c r="H24" s="57" t="s">
        <v>30</v>
      </c>
      <c r="I24" s="13">
        <v>2</v>
      </c>
      <c r="J24" s="56">
        <v>0</v>
      </c>
      <c r="K24" s="11">
        <f>I24*J24</f>
        <v>0</v>
      </c>
    </row>
    <row r="25" spans="2:11" ht="28.5" thickBot="1" x14ac:dyDescent="0.25">
      <c r="B25" s="58" t="s">
        <v>31</v>
      </c>
      <c r="C25" s="46">
        <v>1</v>
      </c>
      <c r="D25" s="59">
        <v>0</v>
      </c>
      <c r="E25" s="48">
        <f>C25*D25</f>
        <v>0</v>
      </c>
      <c r="H25" s="58" t="s">
        <v>31</v>
      </c>
      <c r="I25" s="46">
        <v>1</v>
      </c>
      <c r="J25" s="59">
        <v>0</v>
      </c>
      <c r="K25" s="48">
        <f>I25*J25</f>
        <v>0</v>
      </c>
    </row>
    <row r="26" spans="2:11" ht="27.75" x14ac:dyDescent="0.2">
      <c r="B26" s="42" t="s">
        <v>32</v>
      </c>
      <c r="C26" s="43">
        <v>10</v>
      </c>
      <c r="D26" s="44">
        <v>0</v>
      </c>
      <c r="E26" s="12">
        <f t="shared" si="6"/>
        <v>0</v>
      </c>
      <c r="H26" s="42" t="s">
        <v>32</v>
      </c>
      <c r="I26" s="43">
        <v>10</v>
      </c>
      <c r="J26" s="44">
        <v>0</v>
      </c>
      <c r="K26" s="12">
        <f t="shared" ref="K26:K28" si="8">I26*J26</f>
        <v>0</v>
      </c>
    </row>
    <row r="27" spans="2:11" ht="28.5" thickBot="1" x14ac:dyDescent="0.25">
      <c r="B27" s="45" t="s">
        <v>33</v>
      </c>
      <c r="C27" s="46">
        <v>5</v>
      </c>
      <c r="D27" s="47">
        <v>0</v>
      </c>
      <c r="E27" s="48">
        <f t="shared" si="6"/>
        <v>0</v>
      </c>
      <c r="H27" s="45" t="s">
        <v>33</v>
      </c>
      <c r="I27" s="46">
        <v>5</v>
      </c>
      <c r="J27" s="47">
        <v>0</v>
      </c>
      <c r="K27" s="48">
        <f t="shared" si="8"/>
        <v>0</v>
      </c>
    </row>
    <row r="28" spans="2:11" ht="56.25" thickBot="1" x14ac:dyDescent="0.25">
      <c r="B28" s="49" t="s">
        <v>34</v>
      </c>
      <c r="C28" s="39">
        <v>3</v>
      </c>
      <c r="D28" s="67">
        <v>0</v>
      </c>
      <c r="E28" s="40">
        <f t="shared" si="6"/>
        <v>0</v>
      </c>
      <c r="H28" s="49" t="s">
        <v>34</v>
      </c>
      <c r="I28" s="39">
        <v>3</v>
      </c>
      <c r="J28" s="67">
        <v>0</v>
      </c>
      <c r="K28" s="40">
        <f t="shared" si="8"/>
        <v>0</v>
      </c>
    </row>
    <row r="29" spans="2:11" ht="27.75" x14ac:dyDescent="0.2">
      <c r="B29" s="71" t="s">
        <v>37</v>
      </c>
      <c r="C29" s="72"/>
      <c r="D29" s="72"/>
      <c r="E29" s="73"/>
      <c r="H29" s="71" t="s">
        <v>37</v>
      </c>
      <c r="I29" s="72"/>
      <c r="J29" s="72"/>
      <c r="K29" s="73"/>
    </row>
    <row r="30" spans="2:11" ht="27.75" x14ac:dyDescent="0.65">
      <c r="B30" s="16" t="s">
        <v>35</v>
      </c>
      <c r="C30" s="3">
        <v>10</v>
      </c>
      <c r="D30" s="64">
        <v>0</v>
      </c>
      <c r="E30" s="2">
        <f>D30*C30</f>
        <v>0</v>
      </c>
      <c r="H30" s="16" t="s">
        <v>35</v>
      </c>
      <c r="I30" s="3">
        <v>10</v>
      </c>
      <c r="J30" s="64">
        <v>0</v>
      </c>
      <c r="K30" s="2">
        <f>J30*I30</f>
        <v>0</v>
      </c>
    </row>
    <row r="31" spans="2:11" ht="28.5" thickBot="1" x14ac:dyDescent="0.7">
      <c r="B31" s="18" t="s">
        <v>36</v>
      </c>
      <c r="C31" s="14">
        <v>5</v>
      </c>
      <c r="D31" s="65">
        <v>0</v>
      </c>
      <c r="E31" s="15">
        <f>D31*C31</f>
        <v>0</v>
      </c>
      <c r="H31" s="18" t="s">
        <v>36</v>
      </c>
      <c r="I31" s="14">
        <v>5</v>
      </c>
      <c r="J31" s="65">
        <v>0</v>
      </c>
      <c r="K31" s="15">
        <f>J31*I31</f>
        <v>0</v>
      </c>
    </row>
    <row r="32" spans="2:11" ht="28.5" thickBot="1" x14ac:dyDescent="0.25">
      <c r="B32" s="50" t="s">
        <v>44</v>
      </c>
      <c r="C32" s="51">
        <v>1</v>
      </c>
      <c r="D32" s="66">
        <v>0</v>
      </c>
      <c r="E32" s="35">
        <f>D32*C32</f>
        <v>0</v>
      </c>
      <c r="H32" s="50" t="s">
        <v>44</v>
      </c>
      <c r="I32" s="51">
        <v>1</v>
      </c>
      <c r="J32" s="66">
        <v>0</v>
      </c>
      <c r="K32" s="35">
        <f>J32*I32</f>
        <v>0</v>
      </c>
    </row>
    <row r="33" spans="2:11" ht="28.5" thickBot="1" x14ac:dyDescent="0.7">
      <c r="B33" s="23" t="s">
        <v>3</v>
      </c>
      <c r="C33" s="24"/>
      <c r="D33" s="25"/>
      <c r="E33" s="17">
        <f>SUM(E6:E9,E11:E14,E16:E19,E21:E28,E30:E32)</f>
        <v>0</v>
      </c>
      <c r="H33" s="23" t="s">
        <v>3</v>
      </c>
      <c r="I33" s="24"/>
      <c r="J33" s="25"/>
      <c r="K33" s="17">
        <f>SUM(K6:K9,K11:K14,K16:K19,K21:K28,K30:K32)</f>
        <v>0</v>
      </c>
    </row>
    <row r="34" spans="2:11" ht="27.75" x14ac:dyDescent="0.65">
      <c r="B34" s="118" t="s">
        <v>6</v>
      </c>
      <c r="C34" s="118"/>
      <c r="D34" s="118"/>
      <c r="E34" s="22" t="str">
        <f>IF(E33&lt;59.5,"ไม่สนับสนุน",1000000)</f>
        <v>ไม่สนับสนุน</v>
      </c>
      <c r="H34" s="118" t="s">
        <v>11</v>
      </c>
      <c r="I34" s="118"/>
      <c r="J34" s="118"/>
      <c r="K34" s="22" t="str">
        <f>IF(K33&lt;59.5,"ไม่สนับสนุน",IF(K33&lt;=100,K33*10000,IF(K33&gt;100,100*10000)))</f>
        <v>ไม่สนับสนุน</v>
      </c>
    </row>
    <row r="35" spans="2:11" s="1" customFormat="1" ht="27.75" x14ac:dyDescent="0.65">
      <c r="B35" s="26"/>
      <c r="C35" s="26"/>
      <c r="D35" s="26"/>
      <c r="E35" s="4"/>
      <c r="H35" s="134" t="s">
        <v>5</v>
      </c>
      <c r="I35" s="134"/>
      <c r="J35" s="134"/>
      <c r="K35" s="6">
        <v>0</v>
      </c>
    </row>
    <row r="36" spans="2:11" s="1" customFormat="1" ht="27.75" x14ac:dyDescent="0.65">
      <c r="B36" s="19"/>
      <c r="C36" s="19"/>
      <c r="D36" s="19"/>
      <c r="E36" s="7"/>
      <c r="H36" s="134" t="s">
        <v>12</v>
      </c>
      <c r="I36" s="134"/>
      <c r="J36" s="134"/>
      <c r="K36" s="4">
        <f>K35*30%</f>
        <v>0</v>
      </c>
    </row>
    <row r="37" spans="2:11" s="1" customFormat="1" ht="27.75" x14ac:dyDescent="0.65">
      <c r="B37" s="133"/>
      <c r="C37" s="133"/>
      <c r="D37" s="133"/>
      <c r="E37" s="7"/>
      <c r="H37" s="133" t="s">
        <v>7</v>
      </c>
      <c r="I37" s="133"/>
      <c r="J37" s="133"/>
      <c r="K37" s="7" t="str">
        <f>IF(K34="ไม่สนับสนุน","ไม่สนับสนุน",K34+K36)</f>
        <v>ไม่สนับสนุน</v>
      </c>
    </row>
    <row r="39" spans="2:11" ht="53.25" customHeight="1" thickBot="1" x14ac:dyDescent="0.25">
      <c r="B39" s="113" t="s">
        <v>17</v>
      </c>
      <c r="C39" s="114"/>
      <c r="D39" s="114"/>
      <c r="E39" s="114"/>
      <c r="H39" s="113" t="s">
        <v>18</v>
      </c>
      <c r="I39" s="114"/>
      <c r="J39" s="114"/>
      <c r="K39" s="114"/>
    </row>
    <row r="40" spans="2:11" ht="28.5" thickBot="1" x14ac:dyDescent="0.7">
      <c r="B40" s="30" t="s">
        <v>0</v>
      </c>
      <c r="C40" s="31" t="s">
        <v>1</v>
      </c>
      <c r="D40" s="31" t="s">
        <v>4</v>
      </c>
      <c r="E40" s="32" t="s">
        <v>2</v>
      </c>
      <c r="H40" s="30" t="s">
        <v>0</v>
      </c>
      <c r="I40" s="31" t="s">
        <v>1</v>
      </c>
      <c r="J40" s="31" t="s">
        <v>4</v>
      </c>
      <c r="K40" s="32" t="s">
        <v>2</v>
      </c>
    </row>
    <row r="41" spans="2:11" ht="27.75" x14ac:dyDescent="0.2">
      <c r="B41" s="68" t="s">
        <v>24</v>
      </c>
      <c r="C41" s="69"/>
      <c r="D41" s="69"/>
      <c r="E41" s="70"/>
      <c r="H41" s="68" t="s">
        <v>24</v>
      </c>
      <c r="I41" s="69"/>
      <c r="J41" s="69"/>
      <c r="K41" s="70"/>
    </row>
    <row r="42" spans="2:11" ht="27.75" x14ac:dyDescent="0.2">
      <c r="B42" s="60" t="s">
        <v>46</v>
      </c>
      <c r="C42" s="28">
        <v>10</v>
      </c>
      <c r="D42" s="10">
        <v>0</v>
      </c>
      <c r="E42" s="29">
        <f>D42*C42</f>
        <v>0</v>
      </c>
      <c r="H42" s="60" t="s">
        <v>46</v>
      </c>
      <c r="I42" s="28">
        <v>10</v>
      </c>
      <c r="J42" s="10">
        <v>0</v>
      </c>
      <c r="K42" s="29">
        <f>J42*I42</f>
        <v>0</v>
      </c>
    </row>
    <row r="43" spans="2:11" ht="55.5" x14ac:dyDescent="0.2">
      <c r="B43" s="60" t="s">
        <v>47</v>
      </c>
      <c r="C43" s="28">
        <v>9</v>
      </c>
      <c r="D43" s="10">
        <v>0</v>
      </c>
      <c r="E43" s="29">
        <f t="shared" ref="E43:E45" si="9">D43*C43</f>
        <v>0</v>
      </c>
      <c r="H43" s="60" t="s">
        <v>47</v>
      </c>
      <c r="I43" s="28">
        <v>9</v>
      </c>
      <c r="J43" s="10">
        <v>0</v>
      </c>
      <c r="K43" s="29">
        <f t="shared" ref="K43:K45" si="10">J43*I43</f>
        <v>0</v>
      </c>
    </row>
    <row r="44" spans="2:11" ht="55.5" x14ac:dyDescent="0.2">
      <c r="B44" s="60" t="s">
        <v>48</v>
      </c>
      <c r="C44" s="28">
        <v>8</v>
      </c>
      <c r="D44" s="10">
        <v>0</v>
      </c>
      <c r="E44" s="29">
        <f t="shared" si="9"/>
        <v>0</v>
      </c>
      <c r="H44" s="60" t="s">
        <v>48</v>
      </c>
      <c r="I44" s="28">
        <v>8</v>
      </c>
      <c r="J44" s="10">
        <v>0</v>
      </c>
      <c r="K44" s="29">
        <f t="shared" si="10"/>
        <v>0</v>
      </c>
    </row>
    <row r="45" spans="2:11" ht="56.25" thickBot="1" x14ac:dyDescent="0.25">
      <c r="B45" s="61" t="s">
        <v>49</v>
      </c>
      <c r="C45" s="36">
        <v>7</v>
      </c>
      <c r="D45" s="37">
        <v>0</v>
      </c>
      <c r="E45" s="38">
        <f t="shared" si="9"/>
        <v>0</v>
      </c>
      <c r="H45" s="61" t="s">
        <v>49</v>
      </c>
      <c r="I45" s="36">
        <v>7</v>
      </c>
      <c r="J45" s="37">
        <v>0</v>
      </c>
      <c r="K45" s="38">
        <f t="shared" si="10"/>
        <v>0</v>
      </c>
    </row>
    <row r="46" spans="2:11" ht="27.75" x14ac:dyDescent="0.2">
      <c r="B46" s="68" t="s">
        <v>25</v>
      </c>
      <c r="C46" s="69"/>
      <c r="D46" s="69"/>
      <c r="E46" s="70"/>
      <c r="H46" s="68" t="s">
        <v>25</v>
      </c>
      <c r="I46" s="69"/>
      <c r="J46" s="69"/>
      <c r="K46" s="70"/>
    </row>
    <row r="47" spans="2:11" ht="27.75" x14ac:dyDescent="0.2">
      <c r="B47" s="60" t="s">
        <v>50</v>
      </c>
      <c r="C47" s="28">
        <v>8</v>
      </c>
      <c r="D47" s="10">
        <v>0</v>
      </c>
      <c r="E47" s="29">
        <f>D47*C47</f>
        <v>0</v>
      </c>
      <c r="H47" s="60" t="s">
        <v>50</v>
      </c>
      <c r="I47" s="28">
        <v>8</v>
      </c>
      <c r="J47" s="10">
        <v>0</v>
      </c>
      <c r="K47" s="29">
        <f>J47*I47</f>
        <v>0</v>
      </c>
    </row>
    <row r="48" spans="2:11" ht="55.5" x14ac:dyDescent="0.2">
      <c r="B48" s="60" t="s">
        <v>51</v>
      </c>
      <c r="C48" s="28">
        <v>7</v>
      </c>
      <c r="D48" s="10">
        <v>0</v>
      </c>
      <c r="E48" s="29">
        <f t="shared" ref="E48:E50" si="11">D48*C48</f>
        <v>0</v>
      </c>
      <c r="H48" s="60" t="s">
        <v>51</v>
      </c>
      <c r="I48" s="28">
        <v>7</v>
      </c>
      <c r="J48" s="10">
        <v>0</v>
      </c>
      <c r="K48" s="29">
        <f t="shared" ref="K48:K50" si="12">J48*I48</f>
        <v>0</v>
      </c>
    </row>
    <row r="49" spans="2:11" ht="55.5" x14ac:dyDescent="0.2">
      <c r="B49" s="60" t="s">
        <v>52</v>
      </c>
      <c r="C49" s="28">
        <v>6</v>
      </c>
      <c r="D49" s="10">
        <v>0</v>
      </c>
      <c r="E49" s="29">
        <f t="shared" si="11"/>
        <v>0</v>
      </c>
      <c r="H49" s="60" t="s">
        <v>52</v>
      </c>
      <c r="I49" s="28">
        <v>6</v>
      </c>
      <c r="J49" s="10">
        <v>0</v>
      </c>
      <c r="K49" s="29">
        <f t="shared" si="12"/>
        <v>0</v>
      </c>
    </row>
    <row r="50" spans="2:11" ht="56.25" thickBot="1" x14ac:dyDescent="0.25">
      <c r="B50" s="62" t="s">
        <v>53</v>
      </c>
      <c r="C50" s="33">
        <v>5</v>
      </c>
      <c r="D50" s="34">
        <v>0</v>
      </c>
      <c r="E50" s="35">
        <f t="shared" si="11"/>
        <v>0</v>
      </c>
      <c r="H50" s="62" t="s">
        <v>53</v>
      </c>
      <c r="I50" s="33">
        <v>5</v>
      </c>
      <c r="J50" s="34">
        <v>0</v>
      </c>
      <c r="K50" s="35">
        <f t="shared" si="12"/>
        <v>0</v>
      </c>
    </row>
    <row r="51" spans="2:11" ht="27.75" x14ac:dyDescent="0.2">
      <c r="B51" s="68" t="s">
        <v>26</v>
      </c>
      <c r="C51" s="69"/>
      <c r="D51" s="69"/>
      <c r="E51" s="70"/>
      <c r="H51" s="68" t="s">
        <v>26</v>
      </c>
      <c r="I51" s="69"/>
      <c r="J51" s="69"/>
      <c r="K51" s="70"/>
    </row>
    <row r="52" spans="2:11" ht="27.75" x14ac:dyDescent="0.2">
      <c r="B52" s="60" t="s">
        <v>54</v>
      </c>
      <c r="C52" s="28">
        <v>5</v>
      </c>
      <c r="D52" s="10">
        <v>0</v>
      </c>
      <c r="E52" s="29">
        <f>D52*C52</f>
        <v>0</v>
      </c>
      <c r="H52" s="60" t="s">
        <v>54</v>
      </c>
      <c r="I52" s="28">
        <v>5</v>
      </c>
      <c r="J52" s="10">
        <v>0</v>
      </c>
      <c r="K52" s="29">
        <f>J52*I52</f>
        <v>0</v>
      </c>
    </row>
    <row r="53" spans="2:11" ht="55.5" x14ac:dyDescent="0.2">
      <c r="B53" s="60" t="s">
        <v>55</v>
      </c>
      <c r="C53" s="28">
        <v>4</v>
      </c>
      <c r="D53" s="10">
        <v>0</v>
      </c>
      <c r="E53" s="29">
        <f t="shared" ref="E53:E55" si="13">D53*C53</f>
        <v>0</v>
      </c>
      <c r="H53" s="60" t="s">
        <v>55</v>
      </c>
      <c r="I53" s="28">
        <v>4</v>
      </c>
      <c r="J53" s="10">
        <v>0</v>
      </c>
      <c r="K53" s="29">
        <f t="shared" ref="K53:K55" si="14">J53*I53</f>
        <v>0</v>
      </c>
    </row>
    <row r="54" spans="2:11" ht="55.5" x14ac:dyDescent="0.2">
      <c r="B54" s="60" t="s">
        <v>56</v>
      </c>
      <c r="C54" s="28">
        <v>3</v>
      </c>
      <c r="D54" s="10">
        <v>0</v>
      </c>
      <c r="E54" s="29">
        <f t="shared" si="13"/>
        <v>0</v>
      </c>
      <c r="H54" s="60" t="s">
        <v>56</v>
      </c>
      <c r="I54" s="28">
        <v>3</v>
      </c>
      <c r="J54" s="10">
        <v>0</v>
      </c>
      <c r="K54" s="29">
        <f t="shared" si="14"/>
        <v>0</v>
      </c>
    </row>
    <row r="55" spans="2:11" ht="56.25" thickBot="1" x14ac:dyDescent="0.25">
      <c r="B55" s="62" t="s">
        <v>57</v>
      </c>
      <c r="C55" s="33">
        <v>2</v>
      </c>
      <c r="D55" s="34">
        <v>0</v>
      </c>
      <c r="E55" s="35">
        <f t="shared" si="13"/>
        <v>0</v>
      </c>
      <c r="H55" s="62" t="s">
        <v>57</v>
      </c>
      <c r="I55" s="33">
        <v>2</v>
      </c>
      <c r="J55" s="34">
        <v>0</v>
      </c>
      <c r="K55" s="35">
        <f t="shared" si="14"/>
        <v>0</v>
      </c>
    </row>
    <row r="56" spans="2:11" ht="27.75" x14ac:dyDescent="0.2">
      <c r="B56" s="68" t="s">
        <v>27</v>
      </c>
      <c r="C56" s="69"/>
      <c r="D56" s="69"/>
      <c r="E56" s="70"/>
      <c r="H56" s="68" t="s">
        <v>27</v>
      </c>
      <c r="I56" s="69"/>
      <c r="J56" s="69"/>
      <c r="K56" s="70"/>
    </row>
    <row r="57" spans="2:11" ht="27.75" x14ac:dyDescent="0.2">
      <c r="B57" s="52" t="s">
        <v>28</v>
      </c>
      <c r="C57" s="53">
        <v>10</v>
      </c>
      <c r="D57" s="54">
        <v>0</v>
      </c>
      <c r="E57" s="29">
        <f t="shared" ref="E57:E59" si="15">C57*D57</f>
        <v>0</v>
      </c>
      <c r="H57" s="52" t="s">
        <v>28</v>
      </c>
      <c r="I57" s="53">
        <v>10</v>
      </c>
      <c r="J57" s="54">
        <v>0</v>
      </c>
      <c r="K57" s="29">
        <f t="shared" ref="K57:K59" si="16">I57*J57</f>
        <v>0</v>
      </c>
    </row>
    <row r="58" spans="2:11" ht="27.75" x14ac:dyDescent="0.2">
      <c r="B58" s="55" t="s">
        <v>38</v>
      </c>
      <c r="C58" s="13">
        <v>8</v>
      </c>
      <c r="D58" s="56">
        <v>0</v>
      </c>
      <c r="E58" s="11">
        <f t="shared" si="15"/>
        <v>0</v>
      </c>
      <c r="H58" s="55" t="s">
        <v>38</v>
      </c>
      <c r="I58" s="13">
        <v>8</v>
      </c>
      <c r="J58" s="56">
        <v>0</v>
      </c>
      <c r="K58" s="11">
        <f t="shared" si="16"/>
        <v>0</v>
      </c>
    </row>
    <row r="59" spans="2:11" ht="27.75" x14ac:dyDescent="0.2">
      <c r="B59" s="55" t="s">
        <v>29</v>
      </c>
      <c r="C59" s="13">
        <v>4</v>
      </c>
      <c r="D59" s="56">
        <v>0</v>
      </c>
      <c r="E59" s="11">
        <f t="shared" si="15"/>
        <v>0</v>
      </c>
      <c r="H59" s="55" t="s">
        <v>29</v>
      </c>
      <c r="I59" s="13">
        <v>4</v>
      </c>
      <c r="J59" s="56">
        <v>0</v>
      </c>
      <c r="K59" s="11">
        <f t="shared" si="16"/>
        <v>0</v>
      </c>
    </row>
    <row r="60" spans="2:11" ht="27.75" x14ac:dyDescent="0.2">
      <c r="B60" s="57" t="s">
        <v>30</v>
      </c>
      <c r="C60" s="13">
        <v>2</v>
      </c>
      <c r="D60" s="56">
        <v>0</v>
      </c>
      <c r="E60" s="11">
        <f>C60*D60</f>
        <v>0</v>
      </c>
      <c r="H60" s="57" t="s">
        <v>30</v>
      </c>
      <c r="I60" s="13">
        <v>2</v>
      </c>
      <c r="J60" s="56">
        <v>0</v>
      </c>
      <c r="K60" s="11">
        <f>I60*J60</f>
        <v>0</v>
      </c>
    </row>
    <row r="61" spans="2:11" ht="28.5" thickBot="1" x14ac:dyDescent="0.25">
      <c r="B61" s="58" t="s">
        <v>31</v>
      </c>
      <c r="C61" s="46">
        <v>1</v>
      </c>
      <c r="D61" s="59">
        <v>0</v>
      </c>
      <c r="E61" s="48">
        <f>C61*D61</f>
        <v>0</v>
      </c>
      <c r="H61" s="58" t="s">
        <v>31</v>
      </c>
      <c r="I61" s="46">
        <v>1</v>
      </c>
      <c r="J61" s="59">
        <v>0</v>
      </c>
      <c r="K61" s="48">
        <f>I61*J61</f>
        <v>0</v>
      </c>
    </row>
    <row r="62" spans="2:11" ht="27.75" x14ac:dyDescent="0.2">
      <c r="B62" s="42" t="s">
        <v>32</v>
      </c>
      <c r="C62" s="43">
        <v>10</v>
      </c>
      <c r="D62" s="44">
        <v>0</v>
      </c>
      <c r="E62" s="12">
        <f t="shared" ref="E62:E64" si="17">C62*D62</f>
        <v>0</v>
      </c>
      <c r="H62" s="42" t="s">
        <v>32</v>
      </c>
      <c r="I62" s="43">
        <v>10</v>
      </c>
      <c r="J62" s="44">
        <v>0</v>
      </c>
      <c r="K62" s="12">
        <f t="shared" ref="K62:K64" si="18">I62*J62</f>
        <v>0</v>
      </c>
    </row>
    <row r="63" spans="2:11" ht="28.5" thickBot="1" x14ac:dyDescent="0.25">
      <c r="B63" s="45" t="s">
        <v>33</v>
      </c>
      <c r="C63" s="46">
        <v>5</v>
      </c>
      <c r="D63" s="47">
        <v>0</v>
      </c>
      <c r="E63" s="48">
        <f t="shared" si="17"/>
        <v>0</v>
      </c>
      <c r="H63" s="45" t="s">
        <v>33</v>
      </c>
      <c r="I63" s="46">
        <v>5</v>
      </c>
      <c r="J63" s="47">
        <v>0</v>
      </c>
      <c r="K63" s="48">
        <f t="shared" si="18"/>
        <v>0</v>
      </c>
    </row>
    <row r="64" spans="2:11" ht="56.25" thickBot="1" x14ac:dyDescent="0.25">
      <c r="B64" s="49" t="s">
        <v>34</v>
      </c>
      <c r="C64" s="39">
        <v>3</v>
      </c>
      <c r="D64" s="67">
        <v>0</v>
      </c>
      <c r="E64" s="40">
        <f t="shared" si="17"/>
        <v>0</v>
      </c>
      <c r="H64" s="49" t="s">
        <v>34</v>
      </c>
      <c r="I64" s="39">
        <v>3</v>
      </c>
      <c r="J64" s="67">
        <v>0</v>
      </c>
      <c r="K64" s="40">
        <f t="shared" si="18"/>
        <v>0</v>
      </c>
    </row>
    <row r="65" spans="2:11" ht="27.75" x14ac:dyDescent="0.2">
      <c r="B65" s="71" t="s">
        <v>37</v>
      </c>
      <c r="C65" s="72"/>
      <c r="D65" s="72"/>
      <c r="E65" s="73"/>
      <c r="H65" s="71" t="s">
        <v>37</v>
      </c>
      <c r="I65" s="72"/>
      <c r="J65" s="72"/>
      <c r="K65" s="73"/>
    </row>
    <row r="66" spans="2:11" ht="27.75" x14ac:dyDescent="0.65">
      <c r="B66" s="16" t="s">
        <v>35</v>
      </c>
      <c r="C66" s="3">
        <v>10</v>
      </c>
      <c r="D66" s="64">
        <v>0</v>
      </c>
      <c r="E66" s="2">
        <f>D66*C66</f>
        <v>0</v>
      </c>
      <c r="H66" s="16" t="s">
        <v>35</v>
      </c>
      <c r="I66" s="3">
        <v>10</v>
      </c>
      <c r="J66" s="64">
        <v>0</v>
      </c>
      <c r="K66" s="2">
        <f>J66*I66</f>
        <v>0</v>
      </c>
    </row>
    <row r="67" spans="2:11" ht="28.5" thickBot="1" x14ac:dyDescent="0.7">
      <c r="B67" s="18" t="s">
        <v>36</v>
      </c>
      <c r="C67" s="14">
        <v>5</v>
      </c>
      <c r="D67" s="65">
        <v>0</v>
      </c>
      <c r="E67" s="15">
        <f>D67*C67</f>
        <v>0</v>
      </c>
      <c r="H67" s="18" t="s">
        <v>36</v>
      </c>
      <c r="I67" s="14">
        <v>5</v>
      </c>
      <c r="J67" s="65">
        <v>0</v>
      </c>
      <c r="K67" s="15">
        <f>J67*I67</f>
        <v>0</v>
      </c>
    </row>
    <row r="68" spans="2:11" ht="28.5" thickBot="1" x14ac:dyDescent="0.25">
      <c r="B68" s="50" t="s">
        <v>44</v>
      </c>
      <c r="C68" s="51">
        <v>1</v>
      </c>
      <c r="D68" s="66">
        <v>0</v>
      </c>
      <c r="E68" s="35">
        <f>D68*C68</f>
        <v>0</v>
      </c>
      <c r="H68" s="50" t="s">
        <v>44</v>
      </c>
      <c r="I68" s="51">
        <v>1</v>
      </c>
      <c r="J68" s="66">
        <v>0</v>
      </c>
      <c r="K68" s="35">
        <f>J68*I68</f>
        <v>0</v>
      </c>
    </row>
    <row r="69" spans="2:11" ht="28.5" thickBot="1" x14ac:dyDescent="0.7">
      <c r="B69" s="23" t="s">
        <v>3</v>
      </c>
      <c r="C69" s="24"/>
      <c r="D69" s="25"/>
      <c r="E69" s="17">
        <f>SUM(E42:E45,E47:E50,E52:E55,E57:E64,E66:E68)</f>
        <v>0</v>
      </c>
      <c r="H69" s="23" t="s">
        <v>3</v>
      </c>
      <c r="I69" s="24"/>
      <c r="J69" s="25"/>
      <c r="K69" s="17">
        <f>SUM(K42:K45,K47:K50,K52:K55,K57:K64,K66:K68)</f>
        <v>0</v>
      </c>
    </row>
    <row r="70" spans="2:11" ht="27.75" x14ac:dyDescent="0.65">
      <c r="B70" s="118" t="s">
        <v>13</v>
      </c>
      <c r="C70" s="118"/>
      <c r="D70" s="118"/>
      <c r="E70" s="22" t="str">
        <f>IF(E69&lt;69.5,"ไม่สนับสนุน",IF(E69&lt;=100,E69*10000,IF(E69&gt;100,100*10000)))</f>
        <v>ไม่สนับสนุน</v>
      </c>
      <c r="H70" s="118" t="s">
        <v>14</v>
      </c>
      <c r="I70" s="118"/>
      <c r="J70" s="118"/>
      <c r="K70" s="22" t="str">
        <f>IF(K69&lt;69.5,"ไม่สนับสนุน",IF(K69&lt;=100,K69*10000,IF(K69&gt;100,100*10000)))</f>
        <v>ไม่สนับสนุน</v>
      </c>
    </row>
    <row r="71" spans="2:11" ht="27.75" x14ac:dyDescent="0.65">
      <c r="B71" s="134" t="s">
        <v>5</v>
      </c>
      <c r="C71" s="134"/>
      <c r="D71" s="134"/>
      <c r="E71" s="6">
        <v>0</v>
      </c>
      <c r="H71" s="134" t="s">
        <v>5</v>
      </c>
      <c r="I71" s="134"/>
      <c r="J71" s="134"/>
      <c r="K71" s="6">
        <v>0</v>
      </c>
    </row>
    <row r="72" spans="2:11" ht="27.75" x14ac:dyDescent="0.65">
      <c r="B72" s="134" t="s">
        <v>12</v>
      </c>
      <c r="C72" s="134"/>
      <c r="D72" s="134"/>
      <c r="E72" s="4">
        <f>E71*30%</f>
        <v>0</v>
      </c>
      <c r="H72" s="134" t="s">
        <v>12</v>
      </c>
      <c r="I72" s="134"/>
      <c r="J72" s="134"/>
      <c r="K72" s="4">
        <f>K71*30%</f>
        <v>0</v>
      </c>
    </row>
    <row r="73" spans="2:11" ht="27.75" x14ac:dyDescent="0.65">
      <c r="B73" s="133" t="s">
        <v>58</v>
      </c>
      <c r="C73" s="133"/>
      <c r="D73" s="133"/>
      <c r="E73" s="7" t="str">
        <f>IF(E70="ไม่สนับสนุน","ไม่สนับสนุน",E70+E72)</f>
        <v>ไม่สนับสนุน</v>
      </c>
      <c r="H73" s="133" t="s">
        <v>59</v>
      </c>
      <c r="I73" s="133"/>
      <c r="J73" s="133"/>
      <c r="K73" s="7" t="str">
        <f>IF(K70="ไม่สนับสนุน","ไม่สนับสนุน",K70+K72)</f>
        <v>ไม่สนับสนุน</v>
      </c>
    </row>
  </sheetData>
  <mergeCells count="19">
    <mergeCell ref="H35:J35"/>
    <mergeCell ref="B1:K2"/>
    <mergeCell ref="B3:E3"/>
    <mergeCell ref="H3:K3"/>
    <mergeCell ref="B34:D34"/>
    <mergeCell ref="H34:J34"/>
    <mergeCell ref="H36:J36"/>
    <mergeCell ref="B37:D37"/>
    <mergeCell ref="H37:J37"/>
    <mergeCell ref="B39:E39"/>
    <mergeCell ref="B70:D70"/>
    <mergeCell ref="B72:D72"/>
    <mergeCell ref="B73:D73"/>
    <mergeCell ref="H39:K39"/>
    <mergeCell ref="H70:J70"/>
    <mergeCell ref="H71:J71"/>
    <mergeCell ref="H72:J72"/>
    <mergeCell ref="H73:J73"/>
    <mergeCell ref="B71: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workbookViewId="0">
      <selection sqref="A1:F15"/>
    </sheetView>
  </sheetViews>
  <sheetFormatPr defaultRowHeight="14.25" x14ac:dyDescent="0.2"/>
  <cols>
    <col min="6" max="6" width="138.625" customWidth="1"/>
  </cols>
  <sheetData>
    <row r="1" spans="1:6" x14ac:dyDescent="0.2">
      <c r="A1" s="104" t="s">
        <v>39</v>
      </c>
      <c r="B1" s="105"/>
      <c r="C1" s="105"/>
      <c r="D1" s="105"/>
      <c r="E1" s="105"/>
      <c r="F1" s="106"/>
    </row>
    <row r="2" spans="1:6" x14ac:dyDescent="0.2">
      <c r="A2" s="107"/>
      <c r="B2" s="108"/>
      <c r="C2" s="108"/>
      <c r="D2" s="108"/>
      <c r="E2" s="108"/>
      <c r="F2" s="109"/>
    </row>
    <row r="3" spans="1:6" x14ac:dyDescent="0.2">
      <c r="A3" s="107"/>
      <c r="B3" s="108"/>
      <c r="C3" s="108"/>
      <c r="D3" s="108"/>
      <c r="E3" s="108"/>
      <c r="F3" s="109"/>
    </row>
    <row r="4" spans="1:6" x14ac:dyDescent="0.2">
      <c r="A4" s="107"/>
      <c r="B4" s="108"/>
      <c r="C4" s="108"/>
      <c r="D4" s="108"/>
      <c r="E4" s="108"/>
      <c r="F4" s="109"/>
    </row>
    <row r="5" spans="1:6" x14ac:dyDescent="0.2">
      <c r="A5" s="107"/>
      <c r="B5" s="108"/>
      <c r="C5" s="108"/>
      <c r="D5" s="108"/>
      <c r="E5" s="108"/>
      <c r="F5" s="109"/>
    </row>
    <row r="6" spans="1:6" x14ac:dyDescent="0.2">
      <c r="A6" s="107"/>
      <c r="B6" s="108"/>
      <c r="C6" s="108"/>
      <c r="D6" s="108"/>
      <c r="E6" s="108"/>
      <c r="F6" s="109"/>
    </row>
    <row r="7" spans="1:6" x14ac:dyDescent="0.2">
      <c r="A7" s="107"/>
      <c r="B7" s="108"/>
      <c r="C7" s="108"/>
      <c r="D7" s="108"/>
      <c r="E7" s="108"/>
      <c r="F7" s="109"/>
    </row>
    <row r="8" spans="1:6" x14ac:dyDescent="0.2">
      <c r="A8" s="107"/>
      <c r="B8" s="108"/>
      <c r="C8" s="108"/>
      <c r="D8" s="108"/>
      <c r="E8" s="108"/>
      <c r="F8" s="109"/>
    </row>
    <row r="9" spans="1:6" x14ac:dyDescent="0.2">
      <c r="A9" s="107"/>
      <c r="B9" s="108"/>
      <c r="C9" s="108"/>
      <c r="D9" s="108"/>
      <c r="E9" s="108"/>
      <c r="F9" s="109"/>
    </row>
    <row r="10" spans="1:6" x14ac:dyDescent="0.2">
      <c r="A10" s="107"/>
      <c r="B10" s="108"/>
      <c r="C10" s="108"/>
      <c r="D10" s="108"/>
      <c r="E10" s="108"/>
      <c r="F10" s="109"/>
    </row>
    <row r="11" spans="1:6" x14ac:dyDescent="0.2">
      <c r="A11" s="107"/>
      <c r="B11" s="108"/>
      <c r="C11" s="108"/>
      <c r="D11" s="108"/>
      <c r="E11" s="108"/>
      <c r="F11" s="109"/>
    </row>
    <row r="12" spans="1:6" x14ac:dyDescent="0.2">
      <c r="A12" s="107"/>
      <c r="B12" s="108"/>
      <c r="C12" s="108"/>
      <c r="D12" s="108"/>
      <c r="E12" s="108"/>
      <c r="F12" s="109"/>
    </row>
    <row r="13" spans="1:6" x14ac:dyDescent="0.2">
      <c r="A13" s="107"/>
      <c r="B13" s="108"/>
      <c r="C13" s="108"/>
      <c r="D13" s="108"/>
      <c r="E13" s="108"/>
      <c r="F13" s="109"/>
    </row>
    <row r="14" spans="1:6" x14ac:dyDescent="0.2">
      <c r="A14" s="107"/>
      <c r="B14" s="108"/>
      <c r="C14" s="108"/>
      <c r="D14" s="108"/>
      <c r="E14" s="108"/>
      <c r="F14" s="109"/>
    </row>
    <row r="15" spans="1:6" ht="197.25" customHeight="1" thickBot="1" x14ac:dyDescent="0.25">
      <c r="A15" s="110"/>
      <c r="B15" s="111"/>
      <c r="C15" s="111"/>
      <c r="D15" s="111"/>
      <c r="E15" s="111"/>
      <c r="F15" s="112"/>
    </row>
    <row r="16" spans="1:6" x14ac:dyDescent="0.2">
      <c r="A16" s="141" t="s">
        <v>40</v>
      </c>
      <c r="B16" s="142"/>
      <c r="C16" s="142"/>
      <c r="D16" s="142"/>
      <c r="E16" s="142"/>
      <c r="F16" s="143"/>
    </row>
    <row r="17" spans="1:6" x14ac:dyDescent="0.2">
      <c r="A17" s="144"/>
      <c r="B17" s="145"/>
      <c r="C17" s="145"/>
      <c r="D17" s="145"/>
      <c r="E17" s="145"/>
      <c r="F17" s="146"/>
    </row>
    <row r="18" spans="1:6" x14ac:dyDescent="0.2">
      <c r="A18" s="144"/>
      <c r="B18" s="145"/>
      <c r="C18" s="145"/>
      <c r="D18" s="145"/>
      <c r="E18" s="145"/>
      <c r="F18" s="146"/>
    </row>
    <row r="19" spans="1:6" x14ac:dyDescent="0.2">
      <c r="A19" s="144"/>
      <c r="B19" s="145"/>
      <c r="C19" s="145"/>
      <c r="D19" s="145"/>
      <c r="E19" s="145"/>
      <c r="F19" s="146"/>
    </row>
    <row r="20" spans="1:6" x14ac:dyDescent="0.2">
      <c r="A20" s="144"/>
      <c r="B20" s="145"/>
      <c r="C20" s="145"/>
      <c r="D20" s="145"/>
      <c r="E20" s="145"/>
      <c r="F20" s="146"/>
    </row>
    <row r="21" spans="1:6" ht="132.75" customHeight="1" thickBot="1" x14ac:dyDescent="0.25">
      <c r="A21" s="147"/>
      <c r="B21" s="148"/>
      <c r="C21" s="148"/>
      <c r="D21" s="148"/>
      <c r="E21" s="148"/>
      <c r="F21" s="149"/>
    </row>
    <row r="22" spans="1:6" x14ac:dyDescent="0.2">
      <c r="A22" s="150" t="s">
        <v>41</v>
      </c>
      <c r="B22" s="151"/>
      <c r="C22" s="151"/>
      <c r="D22" s="151"/>
      <c r="E22" s="151"/>
      <c r="F22" s="152"/>
    </row>
    <row r="23" spans="1:6" ht="109.5" customHeight="1" thickBot="1" x14ac:dyDescent="0.25">
      <c r="A23" s="153"/>
      <c r="B23" s="154"/>
      <c r="C23" s="154"/>
      <c r="D23" s="154"/>
      <c r="E23" s="154"/>
      <c r="F23" s="155"/>
    </row>
    <row r="24" spans="1:6" ht="118.5" customHeight="1" thickBot="1" x14ac:dyDescent="0.25">
      <c r="A24" s="80" t="s">
        <v>42</v>
      </c>
      <c r="B24" s="81"/>
      <c r="C24" s="81"/>
      <c r="D24" s="81"/>
      <c r="E24" s="81"/>
      <c r="F24" s="82"/>
    </row>
    <row r="25" spans="1:6" x14ac:dyDescent="0.2">
      <c r="A25" s="86" t="s">
        <v>43</v>
      </c>
      <c r="B25" s="87"/>
      <c r="C25" s="87"/>
      <c r="D25" s="87"/>
      <c r="E25" s="87"/>
      <c r="F25" s="88"/>
    </row>
    <row r="26" spans="1:6" x14ac:dyDescent="0.2">
      <c r="A26" s="89"/>
      <c r="B26" s="90"/>
      <c r="C26" s="90"/>
      <c r="D26" s="90"/>
      <c r="E26" s="90"/>
      <c r="F26" s="91"/>
    </row>
    <row r="27" spans="1:6" ht="107.25" customHeight="1" thickBot="1" x14ac:dyDescent="0.25">
      <c r="A27" s="92"/>
      <c r="B27" s="93"/>
      <c r="C27" s="93"/>
      <c r="D27" s="93"/>
      <c r="E27" s="93"/>
      <c r="F27" s="94"/>
    </row>
    <row r="28" spans="1:6" ht="84.75" customHeight="1" thickBot="1" x14ac:dyDescent="0.25">
      <c r="A28" s="156" t="s">
        <v>45</v>
      </c>
      <c r="B28" s="157"/>
      <c r="C28" s="157"/>
      <c r="D28" s="157"/>
      <c r="E28" s="157"/>
      <c r="F28" s="158"/>
    </row>
  </sheetData>
  <mergeCells count="6">
    <mergeCell ref="A28:F28"/>
    <mergeCell ref="A1:F15"/>
    <mergeCell ref="A16:F21"/>
    <mergeCell ref="A22:F23"/>
    <mergeCell ref="A24:F24"/>
    <mergeCell ref="A25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คะแนน Baseline</vt:lpstr>
      <vt:lpstr>ศูนย์วิจัย 500,000</vt:lpstr>
      <vt:lpstr>ศูนย์วิจัย 1,000,000</vt:lpstr>
      <vt:lpstr>ตัวอย่างการใส่ข้อมูลผลงาน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2021-11-23T08:52:06Z</cp:lastPrinted>
  <dcterms:created xsi:type="dcterms:W3CDTF">2021-11-23T02:10:35Z</dcterms:created>
  <dcterms:modified xsi:type="dcterms:W3CDTF">2024-05-23T03:25:34Z</dcterms:modified>
</cp:coreProperties>
</file>